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4.xml" ContentType="application/vnd.openxmlformats-officedocument.spreadsheetml.worksheet+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sagen_Übersicht" sheetId="1" state="visible" r:id="rId1"/>
    <sheet xmlns:r="http://schemas.openxmlformats.org/officeDocument/2006/relationships" name="Hilfsdaten_Vorlagen" sheetId="2" state="visible" r:id="rId2"/>
    <sheet xmlns:r="http://schemas.openxmlformats.org/officeDocument/2006/relationships" name="Auswertung" sheetId="3" state="visible" r:id="rId3"/>
    <sheet xmlns:r="http://schemas.openxmlformats.org/officeDocument/2006/relationships" name="Hinweise" sheetId="4" state="visible" r:id="rId4"/>
  </sheets>
  <definedNames/>
  <calcPr calcId="124519" fullCalcOnLoad="1"/>
</workbook>
</file>

<file path=xl/styles.xml><?xml version="1.0" encoding="utf-8"?>
<styleSheet xmlns="http://schemas.openxmlformats.org/spreadsheetml/2006/main">
  <numFmts count="6">
    <numFmt numFmtId="164" formatCode="yyyy-mm-dd h:mm:ss"/>
    <numFmt numFmtId="165" formatCode="#.##0,00 &quot;€&quot;"/>
    <numFmt numFmtId="166" formatCode="0 &quot;m²&quot;"/>
    <numFmt numFmtId="167" formatCode="TT.MM.JJJJ"/>
    <numFmt numFmtId="168" formatCode="0,0%"/>
    <numFmt numFmtId="169" formatCode="0,0"/>
  </numFmts>
  <fonts count="5">
    <font>
      <name val="Calibri"/>
      <family val="2"/>
      <color theme="1"/>
      <sz val="11"/>
      <scheme val="minor"/>
    </font>
    <font>
      <name val="Calibri"/>
      <b val="1"/>
      <color rgb="001E293B"/>
      <sz val="16"/>
    </font>
    <font>
      <name val="Calibri"/>
      <b val="1"/>
      <color rgb="00FFFFFF"/>
      <sz val="11"/>
    </font>
    <font>
      <name val="Calibri"/>
      <sz val="10"/>
    </font>
    <font>
      <name val="Calibri"/>
      <b val="1"/>
      <sz val="10"/>
    </font>
  </fonts>
  <fills count="7">
    <fill>
      <patternFill/>
    </fill>
    <fill>
      <patternFill patternType="gray125"/>
    </fill>
    <fill>
      <patternFill patternType="solid">
        <fgColor rgb="001E293B"/>
      </patternFill>
    </fill>
    <fill>
      <patternFill patternType="solid">
        <fgColor rgb="00F8FAFC"/>
      </patternFill>
    </fill>
    <fill>
      <patternFill patternType="solid">
        <fgColor rgb="00FFFBEB"/>
      </patternFill>
    </fill>
    <fill>
      <patternFill patternType="solid">
        <fgColor rgb="00FFFFFF"/>
      </patternFill>
    </fill>
    <fill>
      <patternFill patternType="solid">
        <fgColor rgb="00C8102E"/>
      </patternFill>
    </fill>
  </fills>
  <borders count="2">
    <border>
      <left/>
      <right/>
      <top/>
      <bottom/>
      <diagonal/>
    </border>
    <border>
      <left style="thin">
        <color rgb="00D1D5DB"/>
      </left>
      <right style="thin">
        <color rgb="00D1D5DB"/>
      </right>
      <top style="thin">
        <color rgb="00D1D5DB"/>
      </top>
      <bottom style="thin">
        <color rgb="00D1D5DB"/>
      </bottom>
    </border>
  </borders>
  <cellStyleXfs count="1">
    <xf numFmtId="0" fontId="0" fillId="0" borderId="0"/>
  </cellStyleXfs>
  <cellXfs count="28">
    <xf numFmtId="0" fontId="0" fillId="0" borderId="0" pivotButton="0" quotePrefix="0" xfId="0"/>
    <xf numFmtId="0" fontId="1" fillId="0" borderId="0" applyAlignment="1" pivotButton="0" quotePrefix="0" xfId="0">
      <alignment horizontal="center" vertical="center" wrapText="1"/>
    </xf>
    <xf numFmtId="0" fontId="2" fillId="2" borderId="1" applyAlignment="1" pivotButton="0" quotePrefix="0" xfId="0">
      <alignment horizontal="center" vertical="center" wrapText="1"/>
    </xf>
    <xf numFmtId="0" fontId="3" fillId="3" borderId="1" applyAlignment="1" pivotButton="0" quotePrefix="0" xfId="0">
      <alignment horizontal="center" vertical="center" wrapText="1"/>
    </xf>
    <xf numFmtId="167" fontId="3" fillId="3" borderId="1" applyAlignment="1" pivotButton="0" quotePrefix="0" xfId="0">
      <alignment horizontal="center" vertical="center" wrapText="1"/>
    </xf>
    <xf numFmtId="0" fontId="3" fillId="3" borderId="1" applyAlignment="1" pivotButton="0" quotePrefix="0" xfId="0">
      <alignment horizontal="left" vertical="center" wrapText="1"/>
    </xf>
    <xf numFmtId="165" fontId="3" fillId="3" borderId="1" applyAlignment="1" pivotButton="0" quotePrefix="0" xfId="0">
      <alignment horizontal="center" vertical="center" wrapText="1"/>
    </xf>
    <xf numFmtId="166" fontId="3" fillId="3" borderId="1" applyAlignment="1" pivotButton="0" quotePrefix="0" xfId="0">
      <alignment horizontal="center" vertical="center" wrapText="1"/>
    </xf>
    <xf numFmtId="0" fontId="3" fillId="4" borderId="1" applyAlignment="1" pivotButton="0" quotePrefix="0" xfId="0">
      <alignment horizontal="center" vertical="center" wrapText="1"/>
    </xf>
    <xf numFmtId="1" fontId="3" fillId="3" borderId="1" applyAlignment="1" pivotButton="0" quotePrefix="0" xfId="0">
      <alignment horizontal="center" vertical="center" wrapText="1"/>
    </xf>
    <xf numFmtId="0" fontId="3" fillId="4" borderId="1" applyAlignment="1" pivotButton="0" quotePrefix="0" xfId="0">
      <alignment horizontal="left" vertical="center" wrapText="1"/>
    </xf>
    <xf numFmtId="0" fontId="3" fillId="5" borderId="1" applyAlignment="1" pivotButton="0" quotePrefix="0" xfId="0">
      <alignment horizontal="center" vertical="center" wrapText="1"/>
    </xf>
    <xf numFmtId="167" fontId="3" fillId="5" borderId="1" applyAlignment="1" pivotButton="0" quotePrefix="0" xfId="0">
      <alignment horizontal="center" vertical="center" wrapText="1"/>
    </xf>
    <xf numFmtId="0" fontId="3" fillId="5" borderId="1" applyAlignment="1" pivotButton="0" quotePrefix="0" xfId="0">
      <alignment horizontal="left" vertical="center" wrapText="1"/>
    </xf>
    <xf numFmtId="165" fontId="3" fillId="5" borderId="1" applyAlignment="1" pivotButton="0" quotePrefix="0" xfId="0">
      <alignment horizontal="center" vertical="center" wrapText="1"/>
    </xf>
    <xf numFmtId="166" fontId="3" fillId="5" borderId="1" applyAlignment="1" pivotButton="0" quotePrefix="0" xfId="0">
      <alignment horizontal="center" vertical="center" wrapText="1"/>
    </xf>
    <xf numFmtId="1" fontId="3" fillId="5" borderId="1" applyAlignment="1" pivotButton="0" quotePrefix="0" xfId="0">
      <alignment horizontal="center" vertical="center" wrapText="1"/>
    </xf>
    <xf numFmtId="0" fontId="1" fillId="0" borderId="0" pivotButton="0" quotePrefix="0" xfId="0"/>
    <xf numFmtId="0" fontId="2" fillId="6" borderId="0" applyAlignment="1" pivotButton="0" quotePrefix="0" xfId="0">
      <alignment horizontal="center" vertical="center" wrapText="1"/>
    </xf>
    <xf numFmtId="0" fontId="4" fillId="3" borderId="1" pivotButton="0" quotePrefix="0" xfId="0"/>
    <xf numFmtId="0" fontId="4" fillId="5" borderId="1" pivotButton="0" quotePrefix="0" xfId="0"/>
    <xf numFmtId="168" fontId="3" fillId="3" borderId="1" applyAlignment="1" pivotButton="0" quotePrefix="0" xfId="0">
      <alignment horizontal="center" vertical="center" wrapText="1"/>
    </xf>
    <xf numFmtId="169" fontId="3" fillId="5" borderId="1" applyAlignment="1" pivotButton="0" quotePrefix="0" xfId="0">
      <alignment horizontal="center" vertical="center" wrapText="1"/>
    </xf>
    <xf numFmtId="49" fontId="3" fillId="3" borderId="1" applyAlignment="1" pivotButton="0" quotePrefix="0" xfId="0">
      <alignment horizontal="center" vertical="center" wrapText="1"/>
    </xf>
    <xf numFmtId="0" fontId="4" fillId="5" borderId="1" applyAlignment="1" pivotButton="0" quotePrefix="0" xfId="0">
      <alignment horizontal="left" vertical="top" wrapText="1"/>
    </xf>
    <xf numFmtId="0" fontId="3" fillId="5" borderId="1" applyAlignment="1" pivotButton="0" quotePrefix="0" xfId="0">
      <alignment horizontal="left" vertical="top" wrapText="1"/>
    </xf>
    <xf numFmtId="0" fontId="4" fillId="3" borderId="1" applyAlignment="1" pivotButton="0" quotePrefix="0" xfId="0">
      <alignment horizontal="left" vertical="top" wrapText="1"/>
    </xf>
    <xf numFmtId="0" fontId="3" fillId="3" borderId="1" applyAlignment="1" pivotButton="0" quotePrefix="0" xfId="0">
      <alignment horizontal="left" vertical="top" wrapText="1"/>
    </xf>
  </cellXfs>
  <cellStyles count="1">
    <cellStyle name="Normal" xfId="0" builtinId="0" hidden="0"/>
  </cellStyles>
  <dxfs count="2">
    <dxf>
      <font>
        <name val="Calibri"/>
        <b val="1"/>
        <color rgb="0016A34A"/>
        <sz val="10"/>
      </font>
    </dxf>
    <dxf>
      <font>
        <name val="Calibri"/>
        <b val="1"/>
        <color rgb="00DC2626"/>
        <sz val="10"/>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charts/chart1.xml><?xml version="1.0" encoding="utf-8"?>
<chartSpace xmlns="http://schemas.openxmlformats.org/drawingml/2006/chart">
  <style val="10"/>
  <chart>
    <title>
      <tx>
        <rich>
          <a:bodyPr xmlns:a="http://schemas.openxmlformats.org/drawingml/2006/main"/>
          <a:p xmlns:a="http://schemas.openxmlformats.org/drawingml/2006/main">
            <a:pPr>
              <a:defRPr/>
            </a:pPr>
            <a:r>
              <a:t>Absagegründe nach Häufigkeit</a:t>
            </a:r>
          </a:p>
        </rich>
      </tx>
    </title>
    <plotArea>
      <barChart>
        <barDir val="col"/>
        <grouping val="clustered"/>
        <ser>
          <idx val="0"/>
          <order val="0"/>
          <tx>
            <strRef>
              <f>'Auswertung'!B13</f>
            </strRef>
          </tx>
          <spPr>
            <a:solidFill xmlns:a="http://schemas.openxmlformats.org/drawingml/2006/main">
              <a:srgbClr val="1E293B"/>
            </a:solidFill>
            <a:ln xmlns:a="http://schemas.openxmlformats.org/drawingml/2006/main">
              <a:prstDash val="solid"/>
            </a:ln>
          </spPr>
          <cat>
            <numRef>
              <f>'Auswertung'!$A$14:$A$23</f>
            </numRef>
          </cat>
          <val>
            <numRef>
              <f>'Auswertung'!$B$14:$B$23</f>
            </numRef>
          </val>
        </ser>
        <gapWidth val="150"/>
        <axId val="10"/>
        <axId val="100"/>
      </barChart>
      <catAx>
        <axId val="10"/>
        <scaling>
          <orientation val="minMax"/>
        </scaling>
        <axPos val="l"/>
        <title>
          <tx>
            <rich>
              <a:bodyPr xmlns:a="http://schemas.openxmlformats.org/drawingml/2006/main"/>
              <a:p xmlns:a="http://schemas.openxmlformats.org/drawingml/2006/main">
                <a:pPr>
                  <a:defRPr/>
                </a:pPr>
                <a:r>
                  <a:t>Absagegrund</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Anzahl</a:t>
                </a:r>
              </a:p>
            </rich>
          </tx>
        </title>
        <majorTickMark val="none"/>
        <minorTickMark val="none"/>
        <crossAx val="10"/>
      </valAx>
    </plotArea>
    <legend>
      <legendPos val="r"/>
    </legend>
    <plotVisOnly val="1"/>
    <dispBlanksAs val="gap"/>
  </chart>
</chartSpace>
</file>

<file path=xl/charts/chart2.xml><?xml version="1.0" encoding="utf-8"?>
<chartSpace xmlns="http://schemas.openxmlformats.org/drawingml/2006/chart">
  <chart>
    <title>
      <tx>
        <rich>
          <a:bodyPr xmlns:a="http://schemas.openxmlformats.org/drawingml/2006/main"/>
          <a:p xmlns:a="http://schemas.openxmlformats.org/drawingml/2006/main">
            <a:pPr>
              <a:defRPr/>
            </a:pPr>
            <a:r>
              <a:t>Statusverteilung</a:t>
            </a:r>
          </a:p>
        </rich>
      </tx>
    </title>
    <plotArea>
      <pieChart>
        <varyColors val="1"/>
        <ser>
          <idx val="0"/>
          <order val="0"/>
          <tx>
            <strRef>
              <f>'Auswertung'!B26</f>
            </strRef>
          </tx>
          <spPr>
            <a:ln xmlns:a="http://schemas.openxmlformats.org/drawingml/2006/main">
              <a:prstDash val="solid"/>
            </a:ln>
          </spPr>
          <cat>
            <numRef>
              <f>'Auswertung'!$A$27:$A$29</f>
            </numRef>
          </cat>
          <val>
            <numRef>
              <f>'Auswertung'!$B$27:$B$29</f>
            </numRef>
          </val>
        </ser>
        <firstSliceAng val="0"/>
      </pieChart>
    </plotArea>
    <legend>
      <legendPos val="r"/>
    </legend>
    <plotVisOnly val="1"/>
    <dispBlanksAs val="gap"/>
  </chart>
</chartSpace>
</file>

<file path=xl/charts/chart3.xml><?xml version="1.0" encoding="utf-8"?>
<chartSpace xmlns="http://schemas.openxmlformats.org/drawingml/2006/chart">
  <chart>
    <title>
      <tx>
        <rich>
          <a:bodyPr xmlns:a="http://schemas.openxmlformats.org/drawingml/2006/main"/>
          <a:p xmlns:a="http://schemas.openxmlformats.org/drawingml/2006/main">
            <a:pPr>
              <a:defRPr/>
            </a:pPr>
            <a:r>
              <a:t>Antwortzeit je Vorgang (Tage)</a:t>
            </a:r>
          </a:p>
        </rich>
      </tx>
    </title>
    <plotArea>
      <lineChart>
        <grouping val="standard"/>
        <ser>
          <idx val="0"/>
          <order val="0"/>
          <tx>
            <strRef>
              <f>'Auswertung'!B32</f>
            </strRef>
          </tx>
          <spPr>
            <a:ln xmlns:a="http://schemas.openxmlformats.org/drawingml/2006/main" w="20000">
              <a:solidFill>
                <a:srgbClr val="C8102E"/>
              </a:solidFill>
              <a:prstDash val="solid"/>
            </a:ln>
          </spPr>
          <marker>
            <symbol val="none"/>
            <spPr>
              <a:ln xmlns:a="http://schemas.openxmlformats.org/drawingml/2006/main">
                <a:prstDash val="solid"/>
              </a:ln>
            </spPr>
          </marker>
          <cat>
            <numRef>
              <f>'Auswertung'!$A$33:$A$42</f>
            </numRef>
          </cat>
          <val>
            <numRef>
              <f>'Auswertung'!$B$33:$B$42</f>
            </numRef>
          </val>
        </ser>
        <axId val="10"/>
        <axId val="100"/>
      </lineChart>
      <catAx>
        <axId val="10"/>
        <scaling>
          <orientation val="minMax"/>
        </scaling>
        <axPos val="l"/>
        <title>
          <tx>
            <rich>
              <a:bodyPr xmlns:a="http://schemas.openxmlformats.org/drawingml/2006/main"/>
              <a:p xmlns:a="http://schemas.openxmlformats.org/drawingml/2006/main">
                <a:pPr>
                  <a:defRPr/>
                </a:pPr>
                <a:r>
                  <a:t>Vorgangs-ID</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Tage</a:t>
                </a:r>
              </a:p>
            </rich>
          </tx>
        </title>
        <majorTickMark val="none"/>
        <minorTickMark val="none"/>
        <crossAx val="10"/>
      </valAx>
    </plotArea>
    <legend>
      <legendPos val="r"/>
    </legend>
    <plotVisOnly val="1"/>
    <dispBlanksAs val="gap"/>
  </chart>
</chartSpace>
</file>

<file path=xl/drawings/_rels/drawing1.xml.rels><Relationships xmlns="http://schemas.openxmlformats.org/package/2006/relationships"><Relationship Type="http://schemas.openxmlformats.org/officeDocument/2006/relationships/chart" Target="/xl/charts/chart1.xml" Id="rId1"/><Relationship Type="http://schemas.openxmlformats.org/officeDocument/2006/relationships/chart" Target="/xl/charts/chart2.xml" Id="rId2"/><Relationship Type="http://schemas.openxmlformats.org/officeDocument/2006/relationships/chart" Target="/xl/charts/chart3.xml" Id="rId3"/></Relationships>
</file>

<file path=xl/drawings/drawing1.xml><?xml version="1.0" encoding="utf-8"?>
<wsDr xmlns="http://schemas.openxmlformats.org/drawingml/2006/spreadsheetDrawing">
  <oneCellAnchor>
    <from>
      <col>3</col>
      <colOff>0</colOff>
      <row>2</row>
      <rowOff>0</rowOff>
    </from>
    <ext cx="7200000" cy="360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oneCellAnchor>
    <from>
      <col>3</col>
      <colOff>0</colOff>
      <row>19</row>
      <rowOff>0</rowOff>
    </from>
    <ext cx="7200000" cy="3600000"/>
    <graphicFrame>
      <nvGraphicFramePr>
        <cNvPr id="2" name="Chart 2"/>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2"/>
        </a:graphicData>
      </a:graphic>
    </graphicFrame>
    <clientData/>
  </oneCellAnchor>
  <oneCellAnchor>
    <from>
      <col>3</col>
      <colOff>0</colOff>
      <row>36</row>
      <rowOff>0</rowOff>
    </from>
    <ext cx="7200000" cy="3600000"/>
    <graphicFrame>
      <nvGraphicFramePr>
        <cNvPr id="3" name="Chart 3"/>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3"/>
        </a:graphicData>
      </a:graphic>
    </graphicFrame>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Relationships xmlns="http://schemas.openxmlformats.org/package/2006/relationships"><Relationship Type="http://schemas.openxmlformats.org/officeDocument/2006/relationships/drawing" Target="/xl/drawings/drawing1.xml" Id="rId1"/></Relationships>
</file>

<file path=xl/worksheets/sheet1.xml><?xml version="1.0" encoding="utf-8"?>
<worksheet xmlns="http://schemas.openxmlformats.org/spreadsheetml/2006/main">
  <sheetPr>
    <outlinePr summaryBelow="1" summaryRight="1"/>
    <pageSetUpPr/>
  </sheetPr>
  <dimension ref="A1:R12"/>
  <sheetViews>
    <sheetView workbookViewId="0">
      <pane ySplit="2" topLeftCell="A3" activePane="bottomLeft" state="frozen"/>
      <selection pane="bottomLeft" activeCell="A1" sqref="A1"/>
    </sheetView>
  </sheetViews>
  <sheetFormatPr baseColWidth="8" defaultRowHeight="15"/>
  <cols>
    <col width="12" customWidth="1" min="1" max="1"/>
    <col width="14" customWidth="1" min="2" max="2"/>
    <col width="20" customWidth="1" min="3" max="3"/>
    <col width="14" customWidth="1" min="4" max="4"/>
    <col width="30" customWidth="1" min="5" max="5"/>
    <col width="14" customWidth="1" min="6" max="6"/>
    <col width="14" customWidth="1" min="7" max="7"/>
    <col width="14" customWidth="1" min="8" max="8"/>
    <col width="14" customWidth="1" min="9" max="9"/>
    <col width="30" customWidth="1" min="10" max="10"/>
    <col width="16" customWidth="1" min="11" max="11"/>
    <col width="22" customWidth="1" min="12" max="12"/>
    <col width="16" customWidth="1" min="13" max="13"/>
    <col width="16" customWidth="1" min="14" max="14"/>
    <col width="34" customWidth="1" min="15" max="15"/>
    <col width="34" customWidth="1" min="16" max="16"/>
    <col width="14" customWidth="1" min="17" max="17"/>
    <col width="30" customWidth="1" min="18" max="18"/>
  </cols>
  <sheetData>
    <row r="1" ht="26" customHeight="1">
      <c r="A1" s="1" t="inlineStr">
        <is>
          <t>Wohnungsabsagen – Übersicht Vermieter 2026</t>
        </is>
      </c>
    </row>
    <row r="2" ht="32" customHeight="1">
      <c r="A2" s="2" t="inlineStr">
        <is>
          <t>Vorgangs-ID</t>
        </is>
      </c>
      <c r="B2" s="2" t="inlineStr">
        <is>
          <t>Datum Anfrage</t>
        </is>
      </c>
      <c r="C2" s="2" t="inlineStr">
        <is>
          <t>Interessent/in</t>
        </is>
      </c>
      <c r="D2" s="2" t="inlineStr">
        <is>
          <t>Ort</t>
        </is>
      </c>
      <c r="E2" s="2" t="inlineStr">
        <is>
          <t>Objekt</t>
        </is>
      </c>
      <c r="F2" s="2" t="inlineStr">
        <is>
          <t>Kaltmiete (€)</t>
        </is>
      </c>
      <c r="G2" s="2" t="inlineStr">
        <is>
          <t>Wohnfläche (m²)</t>
        </is>
      </c>
      <c r="H2" s="2" t="inlineStr">
        <is>
          <t>Eingang Absage</t>
        </is>
      </c>
      <c r="I2" s="2" t="inlineStr">
        <is>
          <t>Absageart</t>
        </is>
      </c>
      <c r="J2" s="2" t="inlineStr">
        <is>
          <t>Absagegrund</t>
        </is>
      </c>
      <c r="K2" s="2" t="inlineStr">
        <is>
          <t>Frist eingehalten?</t>
        </is>
      </c>
      <c r="L2" s="2" t="inlineStr">
        <is>
          <t>Rückmeldung des Vermieters</t>
        </is>
      </c>
      <c r="M2" s="2" t="inlineStr">
        <is>
          <t>Antwortzeit (Tage)</t>
        </is>
      </c>
      <c r="N2" s="2" t="inlineStr">
        <is>
          <t>Status</t>
        </is>
      </c>
      <c r="O2" s="2" t="inlineStr">
        <is>
          <t>Folgeaktion</t>
        </is>
      </c>
      <c r="P2" s="2" t="inlineStr">
        <is>
          <t>Notiz DSGVO</t>
        </is>
      </c>
      <c r="Q2" s="2" t="inlineStr">
        <is>
          <t>DSGVO-Check</t>
        </is>
      </c>
      <c r="R2" s="2" t="inlineStr">
        <is>
          <t>Standardtext</t>
        </is>
      </c>
    </row>
    <row r="3">
      <c r="A3" s="3" t="inlineStr">
        <is>
          <t>V-1001</t>
        </is>
      </c>
      <c r="B3" s="4" t="n">
        <v>46065</v>
      </c>
      <c r="C3" s="5" t="inlineStr">
        <is>
          <t>Thomas Müller</t>
        </is>
      </c>
      <c r="D3" s="5" t="inlineStr">
        <is>
          <t>Berlin</t>
        </is>
      </c>
      <c r="E3" s="5" t="inlineStr">
        <is>
          <t>3-Zimmer-Wohnung Prenzlauer Berg</t>
        </is>
      </c>
      <c r="F3" s="6" t="n">
        <v>1450</v>
      </c>
      <c r="G3" s="7" t="n">
        <v>78</v>
      </c>
      <c r="H3" s="4" t="n">
        <v>46071</v>
      </c>
      <c r="I3" s="8" t="inlineStr">
        <is>
          <t>E-Mail</t>
        </is>
      </c>
      <c r="J3" s="8" t="inlineStr">
        <is>
          <t>Bonitätsprüfung negativ</t>
        </is>
      </c>
      <c r="K3" s="3">
        <f>IF(M3="","",IF(M3&lt;=7,"Ja","Nein"))</f>
        <v/>
      </c>
      <c r="L3" s="8" t="inlineStr">
        <is>
          <t>negativ</t>
        </is>
      </c>
      <c r="M3" s="9">
        <f>IFERROR(H3-B3,"")</f>
        <v/>
      </c>
      <c r="N3" s="3">
        <f>IF(H3="","Offen",IF(L3="positiv","Erledigt","Abgeschlossen"))</f>
        <v/>
      </c>
      <c r="O3" s="5">
        <f>IFERROR(VLOOKUP(J3,Hilfsdaten_Vorlagen!A:D,4,FALSE),"Prüfen")</f>
        <v/>
      </c>
      <c r="P3" s="10" t="inlineStr">
        <is>
          <t>Einwilligung zur Datenverarbeitung liegt vor</t>
        </is>
      </c>
      <c r="Q3" s="3">
        <f>IFERROR(IF(ISNUMBER(SEARCH("Einwilligung",P3)),"OK","Prüfen"),"Prüfen")</f>
        <v/>
      </c>
      <c r="R3" s="5">
        <f>IFERROR(VLOOKUP(J3,Hilfsdaten_Vorlagen!A:B,2,FALSE),"Nicht gefunden")</f>
        <v/>
      </c>
    </row>
    <row r="4">
      <c r="A4" s="11" t="inlineStr">
        <is>
          <t>V-1002</t>
        </is>
      </c>
      <c r="B4" s="12" t="n">
        <v>46084</v>
      </c>
      <c r="C4" s="13" t="inlineStr">
        <is>
          <t>Sabine Schneider</t>
        </is>
      </c>
      <c r="D4" s="13" t="inlineStr">
        <is>
          <t>München</t>
        </is>
      </c>
      <c r="E4" s="13" t="inlineStr">
        <is>
          <t>2-Zimmer-Wohnung Schwabing</t>
        </is>
      </c>
      <c r="F4" s="14" t="n">
        <v>1980</v>
      </c>
      <c r="G4" s="15" t="n">
        <v>62</v>
      </c>
      <c r="H4" s="12" t="n">
        <v>46086</v>
      </c>
      <c r="I4" s="8" t="inlineStr">
        <is>
          <t>Telefonisch</t>
        </is>
      </c>
      <c r="J4" s="8" t="inlineStr">
        <is>
          <t>Mietverhältnis bereits vergeben</t>
        </is>
      </c>
      <c r="K4" s="11">
        <f>IF(M4="","",IF(M4&lt;=7,"Ja","Nein"))</f>
        <v/>
      </c>
      <c r="L4" s="8" t="inlineStr">
        <is>
          <t>negativ</t>
        </is>
      </c>
      <c r="M4" s="16">
        <f>IFERROR(H4-B4,"")</f>
        <v/>
      </c>
      <c r="N4" s="11">
        <f>IF(H4="","Offen",IF(L4="positiv","Erledigt","Abgeschlossen"))</f>
        <v/>
      </c>
      <c r="O4" s="13">
        <f>IFERROR(VLOOKUP(J4,Hilfsdaten_Vorlagen!A:D,4,FALSE),"Prüfen")</f>
        <v/>
      </c>
      <c r="P4" s="10" t="inlineStr">
        <is>
          <t>Einwilligung zur Datenverarbeitung liegt vor</t>
        </is>
      </c>
      <c r="Q4" s="11">
        <f>IFERROR(IF(ISNUMBER(SEARCH("Einwilligung",P4)),"OK","Prüfen"),"Prüfen")</f>
        <v/>
      </c>
      <c r="R4" s="13">
        <f>IFERROR(VLOOKUP(J4,Hilfsdaten_Vorlagen!A:B,2,FALSE),"Nicht gefunden")</f>
        <v/>
      </c>
    </row>
    <row r="5">
      <c r="A5" s="3" t="inlineStr">
        <is>
          <t>V-1003</t>
        </is>
      </c>
      <c r="B5" s="4" t="n">
        <v>46043</v>
      </c>
      <c r="C5" s="5" t="inlineStr">
        <is>
          <t>Michael Fischer</t>
        </is>
      </c>
      <c r="D5" s="5" t="inlineStr">
        <is>
          <t>Hamburg</t>
        </is>
      </c>
      <c r="E5" s="5" t="inlineStr">
        <is>
          <t>1-Zimmer-Apartment Altona</t>
        </is>
      </c>
      <c r="F5" s="6" t="n">
        <v>1250</v>
      </c>
      <c r="G5" s="7" t="n">
        <v>45</v>
      </c>
      <c r="H5" s="4" t="n"/>
      <c r="I5" s="8" t="inlineStr"/>
      <c r="J5" s="8" t="inlineStr"/>
      <c r="K5" s="3">
        <f>IF(M5="","",IF(M5&lt;=7,"Ja","Nein"))</f>
        <v/>
      </c>
      <c r="L5" s="8" t="inlineStr"/>
      <c r="M5" s="9">
        <f>IFERROR(H5-B5,"")</f>
        <v/>
      </c>
      <c r="N5" s="3">
        <f>IF(H5="","Offen",IF(L5="positiv","Erledigt","Abgeschlossen"))</f>
        <v/>
      </c>
      <c r="O5" s="5">
        <f>IFERROR(VLOOKUP(J5,Hilfsdaten_Vorlagen!A:D,4,FALSE),"Prüfen")</f>
        <v/>
      </c>
      <c r="P5" s="10" t="inlineStr">
        <is>
          <t>Keine Einwilligung dokumentiert</t>
        </is>
      </c>
      <c r="Q5" s="3">
        <f>IFERROR(IF(ISNUMBER(SEARCH("Einwilligung",P5)),"OK","Prüfen"),"Prüfen")</f>
        <v/>
      </c>
      <c r="R5" s="5">
        <f>IFERROR(VLOOKUP(J5,Hilfsdaten_Vorlagen!A:B,2,FALSE),"Nicht gefunden")</f>
        <v/>
      </c>
    </row>
    <row r="6">
      <c r="A6" s="11" t="inlineStr">
        <is>
          <t>V-1004</t>
        </is>
      </c>
      <c r="B6" s="12" t="n">
        <v>46073</v>
      </c>
      <c r="C6" s="13" t="inlineStr">
        <is>
          <t>Andrea Weber</t>
        </is>
      </c>
      <c r="D6" s="13" t="inlineStr">
        <is>
          <t>Köln</t>
        </is>
      </c>
      <c r="E6" s="13" t="inlineStr">
        <is>
          <t>4-Zimmer-Wohnung Ehrenfeld</t>
        </is>
      </c>
      <c r="F6" s="14" t="n">
        <v>1600</v>
      </c>
      <c r="G6" s="15" t="n">
        <v>95</v>
      </c>
      <c r="H6" s="12" t="n">
        <v>46081</v>
      </c>
      <c r="I6" s="8" t="inlineStr">
        <is>
          <t>Portal</t>
        </is>
      </c>
      <c r="J6" s="8" t="inlineStr">
        <is>
          <t>Meldeunterlagen unvollständig</t>
        </is>
      </c>
      <c r="K6" s="11">
        <f>IF(M6="","",IF(M6&lt;=7,"Ja","Nein"))</f>
        <v/>
      </c>
      <c r="L6" s="8" t="inlineStr">
        <is>
          <t>neutral</t>
        </is>
      </c>
      <c r="M6" s="16">
        <f>IFERROR(H6-B6,"")</f>
        <v/>
      </c>
      <c r="N6" s="11">
        <f>IF(H6="","Offen",IF(L6="positiv","Erledigt","Abgeschlossen"))</f>
        <v/>
      </c>
      <c r="O6" s="13">
        <f>IFERROR(VLOOKUP(J6,Hilfsdaten_Vorlagen!A:D,4,FALSE),"Prüfen")</f>
        <v/>
      </c>
      <c r="P6" s="10" t="inlineStr">
        <is>
          <t>Einwilligung zur Datenverarbeitung liegt vor</t>
        </is>
      </c>
      <c r="Q6" s="11">
        <f>IFERROR(IF(ISNUMBER(SEARCH("Einwilligung",P6)),"OK","Prüfen"),"Prüfen")</f>
        <v/>
      </c>
      <c r="R6" s="13">
        <f>IFERROR(VLOOKUP(J6,Hilfsdaten_Vorlagen!A:B,2,FALSE),"Nicht gefunden")</f>
        <v/>
      </c>
    </row>
    <row r="7">
      <c r="A7" s="3" t="inlineStr">
        <is>
          <t>V-1005</t>
        </is>
      </c>
      <c r="B7" s="4" t="n">
        <v>46083</v>
      </c>
      <c r="C7" s="5" t="inlineStr">
        <is>
          <t>Stefan Wagner</t>
        </is>
      </c>
      <c r="D7" s="5" t="inlineStr">
        <is>
          <t>Frankfurt</t>
        </is>
      </c>
      <c r="E7" s="5" t="inlineStr">
        <is>
          <t>2-Zimmer-Wohnung Sachsenhausen</t>
        </is>
      </c>
      <c r="F7" s="6" t="n">
        <v>1780</v>
      </c>
      <c r="G7" s="7" t="n">
        <v>68</v>
      </c>
      <c r="H7" s="4" t="n">
        <v>46091</v>
      </c>
      <c r="I7" s="8" t="inlineStr">
        <is>
          <t>E-Mail</t>
        </is>
      </c>
      <c r="J7" s="8" t="inlineStr">
        <is>
          <t>Objekt passt nicht zur Haushaltsgröße</t>
        </is>
      </c>
      <c r="K7" s="3">
        <f>IF(M7="","",IF(M7&lt;=7,"Ja","Nein"))</f>
        <v/>
      </c>
      <c r="L7" s="8" t="inlineStr">
        <is>
          <t>positiv</t>
        </is>
      </c>
      <c r="M7" s="9">
        <f>IFERROR(H7-B7,"")</f>
        <v/>
      </c>
      <c r="N7" s="3">
        <f>IF(H7="","Offen",IF(L7="positiv","Erledigt","Abgeschlossen"))</f>
        <v/>
      </c>
      <c r="O7" s="5">
        <f>IFERROR(VLOOKUP(J7,Hilfsdaten_Vorlagen!A:D,4,FALSE),"Prüfen")</f>
        <v/>
      </c>
      <c r="P7" s="10" t="inlineStr">
        <is>
          <t>Einwilligung zur Datenverarbeitung liegt vor</t>
        </is>
      </c>
      <c r="Q7" s="3">
        <f>IFERROR(IF(ISNUMBER(SEARCH("Einwilligung",P7)),"OK","Prüfen"),"Prüfen")</f>
        <v/>
      </c>
      <c r="R7" s="5">
        <f>IFERROR(VLOOKUP(J7,Hilfsdaten_Vorlagen!A:B,2,FALSE),"Nicht gefunden")</f>
        <v/>
      </c>
    </row>
    <row r="8">
      <c r="A8" s="11" t="inlineStr">
        <is>
          <t>V-1006</t>
        </is>
      </c>
      <c r="B8" s="12" t="n">
        <v>46030</v>
      </c>
      <c r="C8" s="13" t="inlineStr">
        <is>
          <t>Petra Becker</t>
        </is>
      </c>
      <c r="D8" s="13" t="inlineStr">
        <is>
          <t>Stuttgart</t>
        </is>
      </c>
      <c r="E8" s="13" t="inlineStr">
        <is>
          <t>2-Zimmer-Wohnung West</t>
        </is>
      </c>
      <c r="F8" s="14" t="n">
        <v>1320</v>
      </c>
      <c r="G8" s="15" t="n">
        <v>58</v>
      </c>
      <c r="H8" s="12" t="n">
        <v>46037</v>
      </c>
      <c r="I8" s="8" t="inlineStr">
        <is>
          <t>Telefonisch</t>
        </is>
      </c>
      <c r="J8" s="8" t="inlineStr">
        <is>
          <t>DSGVO-Einwilligung fehlt</t>
        </is>
      </c>
      <c r="K8" s="11">
        <f>IF(M8="","",IF(M8&lt;=7,"Ja","Nein"))</f>
        <v/>
      </c>
      <c r="L8" s="8" t="inlineStr">
        <is>
          <t>negativ</t>
        </is>
      </c>
      <c r="M8" s="16">
        <f>IFERROR(H8-B8,"")</f>
        <v/>
      </c>
      <c r="N8" s="11">
        <f>IF(H8="","Offen",IF(L8="positiv","Erledigt","Abgeschlossen"))</f>
        <v/>
      </c>
      <c r="O8" s="13">
        <f>IFERROR(VLOOKUP(J8,Hilfsdaten_Vorlagen!A:D,4,FALSE),"Prüfen")</f>
        <v/>
      </c>
      <c r="P8" s="10" t="inlineStr">
        <is>
          <t>Keine Einwilligung dokumentiert</t>
        </is>
      </c>
      <c r="Q8" s="11">
        <f>IFERROR(IF(ISNUMBER(SEARCH("Einwilligung",P8)),"OK","Prüfen"),"Prüfen")</f>
        <v/>
      </c>
      <c r="R8" s="13">
        <f>IFERROR(VLOOKUP(J8,Hilfsdaten_Vorlagen!A:B,2,FALSE),"Nicht gefunden")</f>
        <v/>
      </c>
    </row>
    <row r="9">
      <c r="A9" s="3" t="inlineStr">
        <is>
          <t>V-1007</t>
        </is>
      </c>
      <c r="B9" s="4" t="n">
        <v>46068</v>
      </c>
      <c r="C9" s="5" t="inlineStr">
        <is>
          <t>Andreas Hoffmann</t>
        </is>
      </c>
      <c r="D9" s="5" t="inlineStr">
        <is>
          <t>Düsseldorf</t>
        </is>
      </c>
      <c r="E9" s="5" t="inlineStr">
        <is>
          <t>3-Zimmer-Wohnung Flingern</t>
        </is>
      </c>
      <c r="F9" s="6" t="n">
        <v>1490</v>
      </c>
      <c r="G9" s="7" t="n">
        <v>82</v>
      </c>
      <c r="H9" s="4" t="n">
        <v>46075</v>
      </c>
      <c r="I9" s="8" t="inlineStr">
        <is>
          <t>Portal</t>
        </is>
      </c>
      <c r="J9" s="8" t="inlineStr">
        <is>
          <t>fehlende Schufa-Auskunft</t>
        </is>
      </c>
      <c r="K9" s="3">
        <f>IF(M9="","",IF(M9&lt;=7,"Ja","Nein"))</f>
        <v/>
      </c>
      <c r="L9" s="8" t="inlineStr">
        <is>
          <t>neutral</t>
        </is>
      </c>
      <c r="M9" s="9">
        <f>IFERROR(H9-B9,"")</f>
        <v/>
      </c>
      <c r="N9" s="3">
        <f>IF(H9="","Offen",IF(L9="positiv","Erledigt","Abgeschlossen"))</f>
        <v/>
      </c>
      <c r="O9" s="5">
        <f>IFERROR(VLOOKUP(J9,Hilfsdaten_Vorlagen!A:D,4,FALSE),"Prüfen")</f>
        <v/>
      </c>
      <c r="P9" s="10" t="inlineStr">
        <is>
          <t>Einwilligung zur Datenverarbeitung liegt vor</t>
        </is>
      </c>
      <c r="Q9" s="3">
        <f>IFERROR(IF(ISNUMBER(SEARCH("Einwilligung",P9)),"OK","Prüfen"),"Prüfen")</f>
        <v/>
      </c>
      <c r="R9" s="5">
        <f>IFERROR(VLOOKUP(J9,Hilfsdaten_Vorlagen!A:B,2,FALSE),"Nicht gefunden")</f>
        <v/>
      </c>
    </row>
    <row r="10">
      <c r="A10" s="11" t="inlineStr">
        <is>
          <t>V-1008</t>
        </is>
      </c>
      <c r="B10" s="12" t="n">
        <v>46091</v>
      </c>
      <c r="C10" s="13" t="inlineStr">
        <is>
          <t>Claudia Schäfer</t>
        </is>
      </c>
      <c r="D10" s="13" t="inlineStr">
        <is>
          <t>Leipzig</t>
        </is>
      </c>
      <c r="E10" s="13" t="inlineStr">
        <is>
          <t>1-Zimmer-Apartment Zentrum</t>
        </is>
      </c>
      <c r="F10" s="14" t="n">
        <v>980</v>
      </c>
      <c r="G10" s="15" t="n">
        <v>38</v>
      </c>
      <c r="H10" s="12" t="n">
        <v>46100</v>
      </c>
      <c r="I10" s="8" t="inlineStr">
        <is>
          <t>E-Mail</t>
        </is>
      </c>
      <c r="J10" s="8" t="inlineStr">
        <is>
          <t>Objekt passt nicht zur Haushaltsgröße</t>
        </is>
      </c>
      <c r="K10" s="11">
        <f>IF(M10="","",IF(M10&lt;=7,"Ja","Nein"))</f>
        <v/>
      </c>
      <c r="L10" s="8" t="inlineStr">
        <is>
          <t>positiv</t>
        </is>
      </c>
      <c r="M10" s="16">
        <f>IFERROR(H10-B10,"")</f>
        <v/>
      </c>
      <c r="N10" s="11">
        <f>IF(H10="","Offen",IF(L10="positiv","Erledigt","Abgeschlossen"))</f>
        <v/>
      </c>
      <c r="O10" s="13">
        <f>IFERROR(VLOOKUP(J10,Hilfsdaten_Vorlagen!A:D,4,FALSE),"Prüfen")</f>
        <v/>
      </c>
      <c r="P10" s="10" t="inlineStr">
        <is>
          <t>Einwilligung zur Datenverarbeitung liegt vor</t>
        </is>
      </c>
      <c r="Q10" s="11">
        <f>IFERROR(IF(ISNUMBER(SEARCH("Einwilligung",P10)),"OK","Prüfen"),"Prüfen")</f>
        <v/>
      </c>
      <c r="R10" s="13">
        <f>IFERROR(VLOOKUP(J10,Hilfsdaten_Vorlagen!A:B,2,FALSE),"Nicht gefunden")</f>
        <v/>
      </c>
    </row>
    <row r="11">
      <c r="A11" s="3" t="inlineStr">
        <is>
          <t>V-1009</t>
        </is>
      </c>
      <c r="B11" s="4" t="n">
        <v>46042</v>
      </c>
      <c r="C11" s="5" t="inlineStr">
        <is>
          <t>Markus Bauer</t>
        </is>
      </c>
      <c r="D11" s="5" t="inlineStr">
        <is>
          <t>Dresden</t>
        </is>
      </c>
      <c r="E11" s="5" t="inlineStr">
        <is>
          <t>2-Zimmer-Wohnung Neustadt</t>
        </is>
      </c>
      <c r="F11" s="6" t="n">
        <v>1150</v>
      </c>
      <c r="G11" s="7" t="n">
        <v>55</v>
      </c>
      <c r="H11" s="4" t="n">
        <v>46049</v>
      </c>
      <c r="I11" s="8" t="inlineStr">
        <is>
          <t>Telefonisch</t>
        </is>
      </c>
      <c r="J11" s="8" t="inlineStr">
        <is>
          <t>Besichtigung nicht wahrgenommen</t>
        </is>
      </c>
      <c r="K11" s="3">
        <f>IF(M11="","",IF(M11&lt;=7,"Ja","Nein"))</f>
        <v/>
      </c>
      <c r="L11" s="8" t="inlineStr">
        <is>
          <t>negativ</t>
        </is>
      </c>
      <c r="M11" s="9">
        <f>IFERROR(H11-B11,"")</f>
        <v/>
      </c>
      <c r="N11" s="3">
        <f>IF(H11="","Offen",IF(L11="positiv","Erledigt","Abgeschlossen"))</f>
        <v/>
      </c>
      <c r="O11" s="5">
        <f>IFERROR(VLOOKUP(J11,Hilfsdaten_Vorlagen!A:D,4,FALSE),"Prüfen")</f>
        <v/>
      </c>
      <c r="P11" s="10" t="inlineStr">
        <is>
          <t>Keine Einwilligung dokumentiert</t>
        </is>
      </c>
      <c r="Q11" s="3">
        <f>IFERROR(IF(ISNUMBER(SEARCH("Einwilligung",P11)),"OK","Prüfen"),"Prüfen")</f>
        <v/>
      </c>
      <c r="R11" s="5">
        <f>IFERROR(VLOOKUP(J11,Hilfsdaten_Vorlagen!A:B,2,FALSE),"Nicht gefunden")</f>
        <v/>
      </c>
    </row>
    <row r="12">
      <c r="A12" s="11" t="inlineStr">
        <is>
          <t>V-1010</t>
        </is>
      </c>
      <c r="B12" s="12" t="n">
        <v>46081</v>
      </c>
      <c r="C12" s="13" t="inlineStr">
        <is>
          <t>Nicole Richter</t>
        </is>
      </c>
      <c r="D12" s="13" t="inlineStr">
        <is>
          <t>Hannover</t>
        </is>
      </c>
      <c r="E12" s="13" t="inlineStr">
        <is>
          <t>3-Zimmer-Wohnung List</t>
        </is>
      </c>
      <c r="F12" s="14" t="n">
        <v>1400</v>
      </c>
      <c r="G12" s="15" t="n">
        <v>74</v>
      </c>
      <c r="H12" s="12" t="n">
        <v>46090</v>
      </c>
      <c r="I12" s="8" t="inlineStr">
        <is>
          <t>Portal</t>
        </is>
      </c>
      <c r="J12" s="8" t="inlineStr">
        <is>
          <t>Nachmieter bevorzugt</t>
        </is>
      </c>
      <c r="K12" s="11">
        <f>IF(M12="","",IF(M12&lt;=7,"Ja","Nein"))</f>
        <v/>
      </c>
      <c r="L12" s="8" t="inlineStr">
        <is>
          <t>positiv</t>
        </is>
      </c>
      <c r="M12" s="16">
        <f>IFERROR(H12-B12,"")</f>
        <v/>
      </c>
      <c r="N12" s="11">
        <f>IF(H12="","Offen",IF(L12="positiv","Erledigt","Abgeschlossen"))</f>
        <v/>
      </c>
      <c r="O12" s="13">
        <f>IFERROR(VLOOKUP(J12,Hilfsdaten_Vorlagen!A:D,4,FALSE),"Prüfen")</f>
        <v/>
      </c>
      <c r="P12" s="10" t="inlineStr">
        <is>
          <t>Einwilligung zur Datenverarbeitung liegt vor</t>
        </is>
      </c>
      <c r="Q12" s="11">
        <f>IFERROR(IF(ISNUMBER(SEARCH("Einwilligung",P12)),"OK","Prüfen"),"Prüfen")</f>
        <v/>
      </c>
      <c r="R12" s="13">
        <f>IFERROR(VLOOKUP(J12,Hilfsdaten_Vorlagen!A:B,2,FALSE),"Nicht gefunden")</f>
        <v/>
      </c>
    </row>
  </sheetData>
  <mergeCells count="1">
    <mergeCell ref="A1:R1"/>
  </mergeCells>
  <conditionalFormatting sqref="K3:K12">
    <cfRule type="expression" priority="1" dxfId="0" stopIfTrue="1">
      <formula>K3="Ja"</formula>
    </cfRule>
    <cfRule type="expression" priority="2" dxfId="1" stopIfTrue="1">
      <formula>K3="Nein"</formula>
    </cfRule>
  </conditionalFormatting>
  <conditionalFormatting sqref="N3:N12">
    <cfRule type="expression" priority="3" dxfId="1" stopIfTrue="1">
      <formula>N3="Offen"</formula>
    </cfRule>
    <cfRule type="expression" priority="4" dxfId="0" stopIfTrue="1">
      <formula>N3="Erledigt"</formula>
    </cfRule>
  </conditionalFormatting>
  <conditionalFormatting sqref="Q3:Q12">
    <cfRule type="expression" priority="5" dxfId="1" stopIfTrue="1">
      <formula>Q3="Prüfen"</formula>
    </cfRule>
    <cfRule type="expression" priority="6" dxfId="0" stopIfTrue="1">
      <formula>Q3="OK"</formula>
    </cfRule>
  </conditionalFormatting>
  <dataValidations count="3">
    <dataValidation sqref="I3:I12" showErrorMessage="1" showInputMessage="1" allowBlank="1" type="list">
      <formula1>"Telefonisch,E-Mail,Portal,Post"</formula1>
    </dataValidation>
    <dataValidation sqref="L3:L12" showErrorMessage="1" showInputMessage="1" allowBlank="1" type="list">
      <formula1>"positiv,neutral,negativ"</formula1>
    </dataValidation>
    <dataValidation sqref="J3:J12" showErrorMessage="1" showInputMessage="1" allowBlank="1" type="list">
      <formula1>"Bonitätsprüfung negativ,Mietverhältnis bereits vergeben,Meldeunterlagen unvollständig,DSGVO-Einwilligung fehlt,Objekt passt nicht zur Haushaltsgröße,fehlende Schufa-Auskunft,Besichtigung nicht wahrgenommen,Nachmieter bevorzugt,Einkommensnachweis fehlt,Interessent hat sich zurückgezogen"</formula1>
    </dataValidation>
  </dataValidation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D12"/>
  <sheetViews>
    <sheetView workbookViewId="0">
      <selection activeCell="A1" sqref="A1"/>
    </sheetView>
  </sheetViews>
  <sheetFormatPr baseColWidth="8" defaultRowHeight="15"/>
  <cols>
    <col width="34" customWidth="1" min="1" max="1"/>
    <col width="55" customWidth="1" min="2" max="2"/>
    <col width="12" customWidth="1" min="3" max="3"/>
    <col width="40" customWidth="1" min="4" max="4"/>
  </cols>
  <sheetData>
    <row r="1" ht="24" customHeight="1">
      <c r="A1" s="17" t="inlineStr">
        <is>
          <t>Textbausteine und Prioritäten für Absagegründe</t>
        </is>
      </c>
    </row>
    <row r="2">
      <c r="A2" s="2" t="inlineStr">
        <is>
          <t>Absagegrund</t>
        </is>
      </c>
      <c r="B2" s="2" t="inlineStr">
        <is>
          <t>Standardtext</t>
        </is>
      </c>
      <c r="C2" s="2" t="inlineStr">
        <is>
          <t>Priorität</t>
        </is>
      </c>
      <c r="D2" s="2" t="inlineStr">
        <is>
          <t>Empfohlene Folgeaktion</t>
        </is>
      </c>
    </row>
    <row r="3">
      <c r="A3" s="5" t="inlineStr">
        <is>
          <t>Bonitätsprüfung negativ</t>
        </is>
      </c>
      <c r="B3" s="5" t="inlineStr">
        <is>
          <t>Leider konnten wir Ihre Bonität nicht ausreichend bestätigen.</t>
        </is>
      </c>
      <c r="C3" s="5" t="inlineStr">
        <is>
          <t>Hoch</t>
        </is>
      </c>
      <c r="D3" s="5" t="inlineStr">
        <is>
          <t>Absageschreiben versenden, Daten löschen</t>
        </is>
      </c>
    </row>
    <row r="4">
      <c r="A4" s="13" t="inlineStr">
        <is>
          <t>Mietverhältnis bereits vergeben</t>
        </is>
      </c>
      <c r="B4" s="13" t="inlineStr">
        <is>
          <t>Die Wohnung wurde bereits an eine andere Person vermietet.</t>
        </is>
      </c>
      <c r="C4" s="13" t="inlineStr">
        <is>
          <t>Mittel</t>
        </is>
      </c>
      <c r="D4" s="13" t="inlineStr">
        <is>
          <t>Absage per E-Mail, alternative Objekte anbieten</t>
        </is>
      </c>
    </row>
    <row r="5">
      <c r="A5" s="5" t="inlineStr">
        <is>
          <t>Meldeunterlagen unvollständig</t>
        </is>
      </c>
      <c r="B5" s="5" t="inlineStr">
        <is>
          <t>Die eingereichten Unterlagen waren leider unvollständig.</t>
        </is>
      </c>
      <c r="C5" s="5" t="inlineStr">
        <is>
          <t>Mittel</t>
        </is>
      </c>
      <c r="D5" s="5" t="inlineStr">
        <is>
          <t>Nachfrage stellen, Frist setzen</t>
        </is>
      </c>
    </row>
    <row r="6">
      <c r="A6" s="13" t="inlineStr">
        <is>
          <t>DSGVO-Einwilligung fehlt</t>
        </is>
      </c>
      <c r="B6" s="13" t="inlineStr">
        <is>
          <t>Ohne Ihre Einwilligung können wir die Bewerbung nicht bearbeiten.</t>
        </is>
      </c>
      <c r="C6" s="13" t="inlineStr">
        <is>
          <t>Hoch</t>
        </is>
      </c>
      <c r="D6" s="13" t="inlineStr">
        <is>
          <t>Einwilligung nachfordern</t>
        </is>
      </c>
    </row>
    <row r="7">
      <c r="A7" s="5" t="inlineStr">
        <is>
          <t>Objekt passt nicht zur Haushaltsgröße</t>
        </is>
      </c>
      <c r="B7" s="5" t="inlineStr">
        <is>
          <t>Die Wohnung entspricht leider nicht der angegebenen Haushaltsgröße.</t>
        </is>
      </c>
      <c r="C7" s="5" t="inlineStr">
        <is>
          <t>Niedrig</t>
        </is>
      </c>
      <c r="D7" s="5" t="inlineStr">
        <is>
          <t>Alternative Wohnungen vorschlagen</t>
        </is>
      </c>
    </row>
    <row r="8">
      <c r="A8" s="13" t="inlineStr">
        <is>
          <t>fehlende Schufa-Auskunft</t>
        </is>
      </c>
      <c r="B8" s="13" t="inlineStr">
        <is>
          <t>Eine gültige Schufa-Auskunft liegt uns nicht vor.</t>
        </is>
      </c>
      <c r="C8" s="13" t="inlineStr">
        <is>
          <t>Hoch</t>
        </is>
      </c>
      <c r="D8" s="13" t="inlineStr">
        <is>
          <t>Schufa-Auskunft nachfordern</t>
        </is>
      </c>
    </row>
    <row r="9">
      <c r="A9" s="5" t="inlineStr">
        <is>
          <t>Besichtigung nicht wahrgenommen</t>
        </is>
      </c>
      <c r="B9" s="5" t="inlineStr">
        <is>
          <t>Der vereinbarte Besichtigungstermin wurde nicht wahrgenommen.</t>
        </is>
      </c>
      <c r="C9" s="5" t="inlineStr">
        <is>
          <t>Niedrig</t>
        </is>
      </c>
      <c r="D9" s="5" t="inlineStr">
        <is>
          <t>Neuen Termin anbieten oder Vorgang schließen</t>
        </is>
      </c>
    </row>
    <row r="10">
      <c r="A10" s="13" t="inlineStr">
        <is>
          <t>Nachmieter bevorzugt</t>
        </is>
      </c>
      <c r="B10" s="13" t="inlineStr">
        <is>
          <t>Wir haben uns für den vorgeschlagenen Nachmieter entschieden.</t>
        </is>
      </c>
      <c r="C10" s="13" t="inlineStr">
        <is>
          <t>Mittel</t>
        </is>
      </c>
      <c r="D10" s="13" t="inlineStr">
        <is>
          <t>Absage per E-Mail, Daten löschen</t>
        </is>
      </c>
    </row>
    <row r="11">
      <c r="A11" s="5" t="inlineStr">
        <is>
          <t>Einkommensnachweis fehlt</t>
        </is>
      </c>
      <c r="B11" s="5" t="inlineStr">
        <is>
          <t>Der erforderliche Einkommensnachweis wurde nicht eingereicht.</t>
        </is>
      </c>
      <c r="C11" s="5" t="inlineStr">
        <is>
          <t>Mittel</t>
        </is>
      </c>
      <c r="D11" s="5" t="inlineStr">
        <is>
          <t>Nachweis nachfordern</t>
        </is>
      </c>
    </row>
    <row r="12">
      <c r="A12" s="13" t="inlineStr">
        <is>
          <t>Interessent hat sich zurückgezogen</t>
        </is>
      </c>
      <c r="B12" s="13" t="inlineStr">
        <is>
          <t>Der/die Interessent/in hat die Bewerbung zurückgezogen.</t>
        </is>
      </c>
      <c r="C12" s="13" t="inlineStr">
        <is>
          <t>Niedrig</t>
        </is>
      </c>
      <c r="D12" s="13" t="inlineStr">
        <is>
          <t>Vorgang schließen, Daten löschen</t>
        </is>
      </c>
    </row>
  </sheetData>
  <mergeCells count="1">
    <mergeCell ref="A1:D1"/>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F42"/>
  <sheetViews>
    <sheetView showGridLines="0" workbookViewId="0">
      <selection activeCell="A1" sqref="A1"/>
    </sheetView>
  </sheetViews>
  <sheetFormatPr baseColWidth="8" defaultRowHeight="15"/>
  <cols>
    <col width="34" customWidth="1" min="1" max="1"/>
    <col width="16" customWidth="1" min="2" max="2"/>
    <col width="4" customWidth="1" min="3" max="3"/>
    <col width="12" customWidth="1" min="4" max="4"/>
    <col width="12" customWidth="1" min="5" max="5"/>
    <col width="12" customWidth="1" min="6" max="6"/>
    <col width="12" customWidth="1" min="7" max="7"/>
    <col width="12" customWidth="1" min="8" max="8"/>
    <col width="12" customWidth="1" min="9" max="9"/>
    <col width="12" customWidth="1" min="10" max="10"/>
    <col width="12" customWidth="1" min="11" max="11"/>
    <col width="12" customWidth="1" min="12" max="12"/>
  </cols>
  <sheetData>
    <row r="1" ht="26" customHeight="1">
      <c r="A1" s="17" t="inlineStr">
        <is>
          <t>Auswertung – Wohnungsabsagen 2026</t>
        </is>
      </c>
    </row>
    <row r="3">
      <c r="A3" s="18" t="inlineStr">
        <is>
          <t>Kennzahlen</t>
        </is>
      </c>
    </row>
    <row r="4">
      <c r="A4" s="19" t="inlineStr">
        <is>
          <t>Anzahl Anfragen</t>
        </is>
      </c>
      <c r="B4" s="9">
        <f>COUNTA(Absagen_Übersicht!A3:A12)</f>
        <v/>
      </c>
    </row>
    <row r="5">
      <c r="A5" s="20" t="inlineStr">
        <is>
          <t>Anzahl Absagen erhalten</t>
        </is>
      </c>
      <c r="B5" s="16">
        <f>COUNTIF(Absagen_Übersicht!H3:H12,"&lt;&gt;")</f>
        <v/>
      </c>
    </row>
    <row r="6">
      <c r="A6" s="19" t="inlineStr">
        <is>
          <t>Quote fristgerecht beantwortet</t>
        </is>
      </c>
      <c r="B6" s="21">
        <f>IFERROR(COUNTIF(Absagen_Übersicht!K3:K12,"Ja")/COUNTIF(Absagen_Übersicht!H3:H12,"&lt;&gt;"),0)</f>
        <v/>
      </c>
    </row>
    <row r="7">
      <c r="A7" s="20" t="inlineStr">
        <is>
          <t>Durchschnittliche Antwortzeit (Tage)</t>
        </is>
      </c>
      <c r="B7" s="22">
        <f>IFERROR(AVERAGE(Absagen_Übersicht!M3:M12),0)</f>
        <v/>
      </c>
    </row>
    <row r="8">
      <c r="A8" s="19" t="inlineStr">
        <is>
          <t>Durchschnittliche Kaltmiete (€)</t>
        </is>
      </c>
      <c r="B8" s="6">
        <f>AVERAGE(Absagen_Übersicht!F3:F12)</f>
        <v/>
      </c>
    </row>
    <row r="9">
      <c r="A9" s="20" t="inlineStr">
        <is>
          <t>Offene Vorgänge</t>
        </is>
      </c>
      <c r="B9" s="16">
        <f>COUNTIF(Absagen_Übersicht!N3:N12,"Offen")</f>
        <v/>
      </c>
    </row>
    <row r="10">
      <c r="A10" s="19" t="inlineStr">
        <is>
          <t>Häufigster Absagegrund</t>
        </is>
      </c>
      <c r="B10" s="23">
        <f>IFERROR(INDEX(A14:A23,MATCH(MAX(B14:B23),B14:B23,0)),"Keine Daten")</f>
        <v/>
      </c>
    </row>
    <row r="12">
      <c r="A12" s="18" t="inlineStr">
        <is>
          <t>Absagegründe – Häufigkeit</t>
        </is>
      </c>
    </row>
    <row r="13">
      <c r="A13" s="2" t="inlineStr">
        <is>
          <t>Absagegrund</t>
        </is>
      </c>
      <c r="B13" s="2" t="inlineStr">
        <is>
          <t>Anzahl</t>
        </is>
      </c>
    </row>
    <row r="14">
      <c r="A14" s="5">
        <f>Hilfsdaten_Vorlagen!A2</f>
        <v/>
      </c>
      <c r="B14" s="3">
        <f>COUNTIF(Absagen_Übersicht!$J$3:$J$12,A14)</f>
        <v/>
      </c>
    </row>
    <row r="15">
      <c r="A15" s="13">
        <f>Hilfsdaten_Vorlagen!A3</f>
        <v/>
      </c>
      <c r="B15" s="11">
        <f>COUNTIF(Absagen_Übersicht!$J$3:$J$12,A15)</f>
        <v/>
      </c>
    </row>
    <row r="16">
      <c r="A16" s="5">
        <f>Hilfsdaten_Vorlagen!A4</f>
        <v/>
      </c>
      <c r="B16" s="3">
        <f>COUNTIF(Absagen_Übersicht!$J$3:$J$12,A16)</f>
        <v/>
      </c>
    </row>
    <row r="17">
      <c r="A17" s="13">
        <f>Hilfsdaten_Vorlagen!A5</f>
        <v/>
      </c>
      <c r="B17" s="11">
        <f>COUNTIF(Absagen_Übersicht!$J$3:$J$12,A17)</f>
        <v/>
      </c>
    </row>
    <row r="18">
      <c r="A18" s="5">
        <f>Hilfsdaten_Vorlagen!A6</f>
        <v/>
      </c>
      <c r="B18" s="3">
        <f>COUNTIF(Absagen_Übersicht!$J$3:$J$12,A18)</f>
        <v/>
      </c>
    </row>
    <row r="19">
      <c r="A19" s="13">
        <f>Hilfsdaten_Vorlagen!A7</f>
        <v/>
      </c>
      <c r="B19" s="11">
        <f>COUNTIF(Absagen_Übersicht!$J$3:$J$12,A19)</f>
        <v/>
      </c>
    </row>
    <row r="20">
      <c r="A20" s="5">
        <f>Hilfsdaten_Vorlagen!A8</f>
        <v/>
      </c>
      <c r="B20" s="3">
        <f>COUNTIF(Absagen_Übersicht!$J$3:$J$12,A20)</f>
        <v/>
      </c>
    </row>
    <row r="21">
      <c r="A21" s="13">
        <f>Hilfsdaten_Vorlagen!A9</f>
        <v/>
      </c>
      <c r="B21" s="11">
        <f>COUNTIF(Absagen_Übersicht!$J$3:$J$12,A21)</f>
        <v/>
      </c>
    </row>
    <row r="22">
      <c r="A22" s="5">
        <f>Hilfsdaten_Vorlagen!A10</f>
        <v/>
      </c>
      <c r="B22" s="3">
        <f>COUNTIF(Absagen_Übersicht!$J$3:$J$12,A22)</f>
        <v/>
      </c>
    </row>
    <row r="23">
      <c r="A23" s="13">
        <f>Hilfsdaten_Vorlagen!A11</f>
        <v/>
      </c>
      <c r="B23" s="11">
        <f>COUNTIF(Absagen_Übersicht!$J$3:$J$12,A23)</f>
        <v/>
      </c>
    </row>
    <row r="25">
      <c r="A25" s="18" t="inlineStr">
        <is>
          <t>Statusverteilung</t>
        </is>
      </c>
    </row>
    <row r="26">
      <c r="A26" s="2" t="inlineStr">
        <is>
          <t>Status</t>
        </is>
      </c>
      <c r="B26" s="2" t="inlineStr">
        <is>
          <t>Anzahl</t>
        </is>
      </c>
    </row>
    <row r="27">
      <c r="A27" s="3" t="inlineStr">
        <is>
          <t>Offen</t>
        </is>
      </c>
      <c r="B27" s="3">
        <f>COUNTIF(Absagen_Übersicht!N$3:N$12,A27)</f>
        <v/>
      </c>
    </row>
    <row r="28">
      <c r="A28" s="11" t="inlineStr">
        <is>
          <t>Erledigt</t>
        </is>
      </c>
      <c r="B28" s="11">
        <f>COUNTIF(Absagen_Übersicht!N$3:N$12,A28)</f>
        <v/>
      </c>
    </row>
    <row r="29">
      <c r="A29" s="3" t="inlineStr">
        <is>
          <t>Abgeschlossen</t>
        </is>
      </c>
      <c r="B29" s="3">
        <f>COUNTIF(Absagen_Übersicht!N$3:N$12,A29)</f>
        <v/>
      </c>
    </row>
    <row r="31">
      <c r="A31" s="18" t="inlineStr">
        <is>
          <t>Antwortzeit je Vorgang</t>
        </is>
      </c>
    </row>
    <row r="32">
      <c r="A32" s="2" t="inlineStr">
        <is>
          <t>Vorgangs-ID</t>
        </is>
      </c>
      <c r="B32" s="2" t="inlineStr">
        <is>
          <t>Antwortzeit (Tage)</t>
        </is>
      </c>
    </row>
    <row r="33">
      <c r="A33" s="3">
        <f>Absagen_Übersicht!A3</f>
        <v/>
      </c>
      <c r="B33" s="3">
        <f>IFERROR(Absagen_Übersicht!M3,0)</f>
        <v/>
      </c>
    </row>
    <row r="34">
      <c r="A34" s="11">
        <f>Absagen_Übersicht!A4</f>
        <v/>
      </c>
      <c r="B34" s="11">
        <f>IFERROR(Absagen_Übersicht!M4,0)</f>
        <v/>
      </c>
    </row>
    <row r="35">
      <c r="A35" s="3">
        <f>Absagen_Übersicht!A5</f>
        <v/>
      </c>
      <c r="B35" s="3">
        <f>IFERROR(Absagen_Übersicht!M5,0)</f>
        <v/>
      </c>
    </row>
    <row r="36">
      <c r="A36" s="11">
        <f>Absagen_Übersicht!A6</f>
        <v/>
      </c>
      <c r="B36" s="11">
        <f>IFERROR(Absagen_Übersicht!M6,0)</f>
        <v/>
      </c>
    </row>
    <row r="37">
      <c r="A37" s="3">
        <f>Absagen_Übersicht!A7</f>
        <v/>
      </c>
      <c r="B37" s="3">
        <f>IFERROR(Absagen_Übersicht!M7,0)</f>
        <v/>
      </c>
    </row>
    <row r="38">
      <c r="A38" s="11">
        <f>Absagen_Übersicht!A8</f>
        <v/>
      </c>
      <c r="B38" s="11">
        <f>IFERROR(Absagen_Übersicht!M8,0)</f>
        <v/>
      </c>
    </row>
    <row r="39">
      <c r="A39" s="3">
        <f>Absagen_Übersicht!A9</f>
        <v/>
      </c>
      <c r="B39" s="3">
        <f>IFERROR(Absagen_Übersicht!M9,0)</f>
        <v/>
      </c>
    </row>
    <row r="40">
      <c r="A40" s="11">
        <f>Absagen_Übersicht!A10</f>
        <v/>
      </c>
      <c r="B40" s="11">
        <f>IFERROR(Absagen_Übersicht!M10,0)</f>
        <v/>
      </c>
    </row>
    <row r="41">
      <c r="A41" s="3">
        <f>Absagen_Übersicht!A11</f>
        <v/>
      </c>
      <c r="B41" s="3">
        <f>IFERROR(Absagen_Übersicht!M11,0)</f>
        <v/>
      </c>
    </row>
    <row r="42">
      <c r="A42" s="11">
        <f>Absagen_Übersicht!A12</f>
        <v/>
      </c>
      <c r="B42" s="11">
        <f>IFERROR(Absagen_Übersicht!M12,0)</f>
        <v/>
      </c>
    </row>
  </sheetData>
  <mergeCells count="5">
    <mergeCell ref="A1:F1"/>
    <mergeCell ref="A3:B3"/>
    <mergeCell ref="A12:B12"/>
    <mergeCell ref="A25:B25"/>
    <mergeCell ref="A31:B31"/>
  </mergeCells>
  <pageMargins left="0.75" right="0.75" top="1" bottom="1" header="0.5" footer="0.5"/>
  <drawing xmlns:r="http://schemas.openxmlformats.org/officeDocument/2006/relationships" r:id="rId1"/>
</worksheet>
</file>

<file path=xl/worksheets/sheet4.xml><?xml version="1.0" encoding="utf-8"?>
<worksheet xmlns="http://schemas.openxmlformats.org/spreadsheetml/2006/main">
  <sheetPr>
    <outlinePr summaryBelow="1" summaryRight="1"/>
    <pageSetUpPr/>
  </sheetPr>
  <dimension ref="A1:B10"/>
  <sheetViews>
    <sheetView workbookViewId="0">
      <selection activeCell="A1" sqref="A1"/>
    </sheetView>
  </sheetViews>
  <sheetFormatPr baseColWidth="8" defaultRowHeight="15"/>
  <cols>
    <col width="28" customWidth="1" min="1" max="1"/>
    <col width="95" customWidth="1" min="2" max="2"/>
  </cols>
  <sheetData>
    <row r="1" ht="24" customHeight="1">
      <c r="A1" s="17" t="inlineStr">
        <is>
          <t>Hinweise zur Nutzung dieses Workbooks</t>
        </is>
      </c>
    </row>
    <row r="3" ht="48" customHeight="1">
      <c r="A3" s="24" t="inlineStr">
        <is>
          <t>Absagen_Übersicht</t>
        </is>
      </c>
      <c r="B3" s="25" t="inlineStr">
        <is>
          <t>Haupttabelle für alle Wohnungsanfragen und Absagen. Gelb hinterlegte Felder (Absageart, Absagegrund, Rückmeldung, Notiz DSGVO) sind manuell zu befüllen. Antwortzeit, Frist eingehalten?, Status, Folgeaktion und Standardtext werden automatisch per Formel berechnet.</t>
        </is>
      </c>
    </row>
    <row r="4" ht="48" customHeight="1">
      <c r="A4" s="26" t="inlineStr">
        <is>
          <t>Spalte Antwortzeit (Tage)</t>
        </is>
      </c>
      <c r="B4" s="27" t="inlineStr">
        <is>
          <t>Berechnet die Differenz zwischen Eingang der Absage und Datum der Anfrage in Tagen.</t>
        </is>
      </c>
    </row>
    <row r="5" ht="48" customHeight="1">
      <c r="A5" s="24" t="inlineStr">
        <is>
          <t>Spalte Frist eingehalten?</t>
        </is>
      </c>
      <c r="B5" s="25" t="inlineStr">
        <is>
          <t>Zeigt 'Ja', wenn die Antwortzeit maximal 7 Tage beträgt, sonst 'Nein'.</t>
        </is>
      </c>
    </row>
    <row r="6" ht="48" customHeight="1">
      <c r="A6" s="24" t="inlineStr">
        <is>
          <t>Spalte Status</t>
        </is>
      </c>
      <c r="B6" s="25" t="inlineStr">
        <is>
          <t>Zeigt 'Offen', solange keine Absage eingegangen ist, sonst 'Erledigt' oder 'Abgeschlossen' je nach Rückmeldung des Vermieters.</t>
        </is>
      </c>
    </row>
    <row r="7" ht="48" customHeight="1">
      <c r="A7" s="24" t="inlineStr">
        <is>
          <t>Spalte DSGVO-Check</t>
        </is>
      </c>
      <c r="B7" s="25" t="inlineStr">
        <is>
          <t>Prüft automatisch, ob die Notiz DSGVO den Begriff 'Einwilligung' enthält. 'Prüfen' bedeutet: Dokumentation nachholen, bevor personenbezogene Daten weiterverarbeitet werden.</t>
        </is>
      </c>
    </row>
    <row r="8" ht="48" customHeight="1">
      <c r="A8" s="26" t="inlineStr">
        <is>
          <t>Auswertung</t>
        </is>
      </c>
      <c r="B8" s="27" t="inlineStr">
        <is>
          <t>Zeigt zentrale Kennzahlen (KPIs), eine Häufigkeitsauswertung der Absagegründe, die Statusverteilung sowie die Antwortzeiten je Vorgang inklusive Diagrammen.</t>
        </is>
      </c>
    </row>
    <row r="9" ht="48" customHeight="1">
      <c r="A9" s="24" t="inlineStr">
        <is>
          <t>Hilfsdaten_Vorlagen</t>
        </is>
      </c>
      <c r="B9" s="25" t="inlineStr">
        <is>
          <t>Enthält Standardtexte, Prioritäten und empfohlene Folgeaktionen je Absagegrund. Diese Tabelle wird über VLOOKUP in der Haupttabelle automatisch ausgelesen.</t>
        </is>
      </c>
    </row>
    <row r="10" ht="48" customHeight="1">
      <c r="A10" s="24" t="inlineStr">
        <is>
          <t>DSGVO-Hinweis</t>
        </is>
      </c>
      <c r="B10" s="25" t="inlineStr">
        <is>
          <t>Personenbezogene Daten von abgelehnten Interessenten sind gemäß Art. 17 DSGVO nach Abschluss des Vorgangs zeitnah zu löschen, sofern keine gesetzliche Aufbewahrungspflicht besteht. Absagen sollten sachlich, freundlich und ohne Angabe unzulässiger Diskriminierungsgründe (AGG) formuliert werden.</t>
        </is>
      </c>
    </row>
  </sheetData>
  <mergeCells count="1">
    <mergeCell ref="A1:B1"/>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2026-07-14T01:36:36Z</dcterms:created>
  <dcterms:modified xmlns:dcterms="http://purl.org/dc/terms/" xmlns:xsi="http://www.w3.org/2001/XMLSchema-instance" xsi:type="dcterms:W3CDTF">2026-07-14T01:36:36Z</dcterms:modified>
</cp:coreProperties>
</file>