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rausgabevorgänge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Anleitung" sheetId="3" state="visible" r:id="rId3"/>
  </sheets>
  <definedNames>
    <definedName name="_xlnm._FilterDatabase" localSheetId="0" hidden="1">'Herausgabevorgänge'!$A$2:$V$12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#,##0.00 &quot;€&quot;"/>
    <numFmt numFmtId="166" formatCode="0.0%"/>
  </numFmts>
  <fonts count="5">
    <font>
      <name val="Calibri"/>
      <family val="2"/>
      <color theme="1"/>
      <sz val="11"/>
      <scheme val="minor"/>
    </font>
    <font>
      <b val="1"/>
      <color rgb="001E293B"/>
      <sz val="14"/>
    </font>
    <font>
      <b val="1"/>
      <color rgb="00FFFFFF"/>
      <sz val="11"/>
    </font>
    <font>
      <sz val="10"/>
    </font>
    <font>
      <b val="1"/>
      <sz val="10"/>
    </font>
  </fonts>
  <fills count="6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C8102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164" fontId="3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165" fontId="3" fillId="3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5" fontId="3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1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1" fontId="3" fillId="0" borderId="1" applyAlignment="1" pivotButton="0" quotePrefix="0" xfId="0">
      <alignment horizontal="center" vertical="center" wrapText="1"/>
    </xf>
    <xf numFmtId="166" fontId="3" fillId="3" borderId="1" applyAlignment="1" pivotButton="0" quotePrefix="0" xfId="0">
      <alignment horizontal="center" vertical="center" wrapText="1"/>
    </xf>
    <xf numFmtId="0" fontId="2" fillId="5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center" vertical="top"/>
    </xf>
    <xf numFmtId="0" fontId="3" fillId="0" borderId="0" applyAlignment="1" pivotButton="0" quotePrefix="0" xfId="0">
      <alignment horizontal="left" vertical="center" wrapText="1"/>
    </xf>
    <xf numFmtId="164" fontId="3" fillId="3" borderId="1" applyAlignment="1" pivotButton="0" quotePrefix="0" xfId="0">
      <alignment horizontal="center" vertical="center" wrapText="1"/>
    </xf>
    <xf numFmtId="165" fontId="3" fillId="3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165" fontId="3" fillId="0" borderId="1" applyAlignment="1" pivotButton="0" quotePrefix="0" xfId="0">
      <alignment horizontal="center" vertical="center" wrapText="1"/>
    </xf>
    <xf numFmtId="166" fontId="3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3">
    <dxf>
      <font>
        <b val="1"/>
        <color rgb="00DC2626"/>
        <sz val="10"/>
      </font>
      <fill>
        <patternFill patternType="solid">
          <fgColor rgb="00FEE2E2"/>
        </patternFill>
      </fill>
    </dxf>
    <dxf>
      <font>
        <b val="1"/>
        <color rgb="0016A34A"/>
        <sz val="10"/>
      </font>
      <fill>
        <patternFill patternType="solid">
          <fgColor rgb="00DCFCE7"/>
        </patternFill>
      </fill>
    </dxf>
    <dxf>
      <fill>
        <patternFill patternType="solid">
          <fgColor rgb="00FEF9C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Vorgänge je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'Dashboard'!B13</f>
            </strRef>
          </tx>
          <spPr>
            <a:solidFill xmlns:a="http://schemas.openxmlformats.org/drawingml/2006/main">
              <a:srgbClr val="1E293B"/>
            </a:solidFill>
            <a:ln xmlns:a="http://schemas.openxmlformats.org/drawingml/2006/main">
              <a:prstDash val="solid"/>
            </a:ln>
          </spPr>
          <cat>
            <numRef>
              <f>'Dashboard'!$A$14:$A$20</f>
            </numRef>
          </cat>
          <val>
            <numRef>
              <f>'Dashboard'!$B$14:$B$20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Gesamtwert des Eigentums je Ort (€)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'Dashboard'!F13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'Dashboard'!$D$14:$D$23</f>
            </numRef>
          </cat>
          <val>
            <numRef>
              <f>'Dashboard'!$F$14:$F$23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Anteil erledigter und offener Vorgänge</a:t>
            </a:r>
          </a:p>
        </rich>
      </tx>
    </title>
    <plotArea>
      <pieChart>
        <varyColors val="1"/>
        <ser>
          <idx val="0"/>
          <order val="0"/>
          <tx>
            <strRef>
              <f>'Dashboard'!E26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'Dashboard'!$D$27:$D$28</f>
            </numRef>
          </cat>
          <val>
            <numRef>
              <f>'Dashboard'!$E$27:$E$28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39</row>
      <rowOff>0</rowOff>
    </from>
    <ext cx="5760000" cy="36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3</col>
      <colOff>0</colOff>
      <row>28</row>
      <rowOff>0</rowOff>
    </from>
    <ext cx="432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2" customWidth="1" min="3" max="3"/>
    <col width="22" customWidth="1" min="4" max="4"/>
    <col width="28" customWidth="1" min="5" max="5"/>
    <col width="8" customWidth="1" min="6" max="6"/>
    <col width="14" customWidth="1" min="7" max="7"/>
    <col width="14" customWidth="1" min="8" max="8"/>
    <col width="20" customWidth="1" min="9" max="9"/>
    <col width="32" customWidth="1" min="10" max="10"/>
    <col width="14" customWidth="1" min="11" max="11"/>
    <col width="12" customWidth="1" min="12" max="12"/>
    <col width="13" customWidth="1" min="13" max="13"/>
    <col width="13" customWidth="1" min="14" max="14"/>
    <col width="13" customWidth="1" min="15" max="15"/>
    <col width="13" customWidth="1" min="16" max="16"/>
    <col width="16" customWidth="1" min="17" max="17"/>
    <col width="18" customWidth="1" min="18" max="18"/>
    <col width="12" customWidth="1" min="19" max="19"/>
    <col width="11" customWidth="1" min="20" max="20"/>
    <col width="18" customWidth="1" min="21" max="21"/>
    <col width="28" customWidth="1" min="22" max="22"/>
  </cols>
  <sheetData>
    <row r="1" ht="24" customHeight="1">
      <c r="A1" s="1" t="inlineStr">
        <is>
          <t>Schreiben zur Herausgabe von Eigentum – Vorgangsübersicht</t>
        </is>
      </c>
    </row>
    <row r="2" ht="34" customHeight="1">
      <c r="A2" s="2" t="inlineStr">
        <is>
          <t>Vorgangs-ID</t>
        </is>
      </c>
      <c r="B2" s="2" t="inlineStr">
        <is>
          <t>Datum Eingang Vorgang</t>
        </is>
      </c>
      <c r="C2" s="2" t="inlineStr">
        <is>
          <t>Eigentümer / Anspruchsteller</t>
        </is>
      </c>
      <c r="D2" s="2" t="inlineStr">
        <is>
          <t>Adressat / ehemaliger Mieter</t>
        </is>
      </c>
      <c r="E2" s="2" t="inlineStr">
        <is>
          <t>Objektadresse</t>
        </is>
      </c>
      <c r="F2" s="2" t="inlineStr">
        <is>
          <t>PLZ</t>
        </is>
      </c>
      <c r="G2" s="2" t="inlineStr">
        <is>
          <t>Ort</t>
        </is>
      </c>
      <c r="H2" s="2" t="inlineStr">
        <is>
          <t>Mietvertragsnummer</t>
        </is>
      </c>
      <c r="I2" s="2" t="inlineStr">
        <is>
          <t>Art des Eigentums</t>
        </is>
      </c>
      <c r="J2" s="2" t="inlineStr">
        <is>
          <t>Beschreibung des Gegenstands</t>
        </is>
      </c>
      <c r="K2" s="2" t="inlineStr">
        <is>
          <t>Geschätzter Wert</t>
        </is>
      </c>
      <c r="L2" s="2" t="inlineStr">
        <is>
          <t>Nachweis vorhanden?</t>
        </is>
      </c>
      <c r="M2" s="2" t="inlineStr">
        <is>
          <t>Datum erstes Schreiben</t>
        </is>
      </c>
      <c r="N2" s="2" t="inlineStr">
        <is>
          <t>Frist zur Herausgabe</t>
        </is>
      </c>
      <c r="O2" s="2" t="inlineStr">
        <is>
          <t>Datum Erinnerung</t>
        </is>
      </c>
      <c r="P2" s="2" t="inlineStr">
        <is>
          <t>Herausgabe erfolgt am</t>
        </is>
      </c>
      <c r="Q2" s="2" t="inlineStr">
        <is>
          <t>Übergabeart</t>
        </is>
      </c>
      <c r="R2" s="2" t="inlineStr">
        <is>
          <t>Status</t>
        </is>
      </c>
      <c r="S2" s="2" t="inlineStr">
        <is>
          <t>Tage bis Fristende</t>
        </is>
      </c>
      <c r="T2" s="2" t="inlineStr">
        <is>
          <t>Überfällig?</t>
        </is>
      </c>
      <c r="U2" s="2" t="inlineStr">
        <is>
          <t>Versandart</t>
        </is>
      </c>
      <c r="V2" s="2" t="inlineStr">
        <is>
          <t>Aktenzeichen / Notiz</t>
        </is>
      </c>
    </row>
    <row r="3">
      <c r="A3" s="3" t="inlineStr">
        <is>
          <t>HV-2026-001</t>
        </is>
      </c>
      <c r="B3" s="22" t="n">
        <v>46030</v>
      </c>
      <c r="C3" s="5" t="inlineStr">
        <is>
          <t>Thomas Müller</t>
        </is>
      </c>
      <c r="D3" s="5" t="inlineStr">
        <is>
          <t>Sabine Schneider</t>
        </is>
      </c>
      <c r="E3" s="5" t="inlineStr">
        <is>
          <t>Linienstraße 42</t>
        </is>
      </c>
      <c r="F3" s="3" t="inlineStr">
        <is>
          <t>10119</t>
        </is>
      </c>
      <c r="G3" s="3" t="inlineStr">
        <is>
          <t>Berlin</t>
        </is>
      </c>
      <c r="H3" s="3" t="inlineStr">
        <is>
          <t>MV-BER-1011</t>
        </is>
      </c>
      <c r="I3" s="5" t="inlineStr">
        <is>
          <t>Schlüsselbund</t>
        </is>
      </c>
      <c r="J3" s="5" t="inlineStr">
        <is>
          <t>Wohnungs-, Briefkasten- und Kellerschlüssel (6 Schlüssel)</t>
        </is>
      </c>
      <c r="K3" s="23" t="n">
        <v>180</v>
      </c>
      <c r="L3" s="3" t="inlineStr">
        <is>
          <t>Ja</t>
        </is>
      </c>
      <c r="M3" s="24" t="n">
        <v>46034</v>
      </c>
      <c r="N3" s="24" t="n">
        <v>46048</v>
      </c>
      <c r="O3" s="24" t="n">
        <v>46051</v>
      </c>
      <c r="P3" s="24" t="n">
        <v>46056</v>
      </c>
      <c r="Q3" s="8" t="inlineStr">
        <is>
          <t>Persönliche Übergabe</t>
        </is>
      </c>
      <c r="R3" s="8" t="inlineStr">
        <is>
          <t>Erledigt</t>
        </is>
      </c>
      <c r="S3" s="3">
        <f>IF(P3&lt;&gt;"",0,MAX(0,N3-TODAY()))</f>
        <v/>
      </c>
      <c r="T3" s="3">
        <f>IF(AND(R3&lt;&gt;"Erledigt",N3&lt;TODAY()),"Ja","Nein")</f>
        <v/>
      </c>
      <c r="U3" s="8" t="inlineStr">
        <is>
          <t>Einschreiben</t>
        </is>
      </c>
      <c r="V3" s="9" t="inlineStr">
        <is>
          <t>Übergabeprotokoll liegt bei</t>
        </is>
      </c>
    </row>
    <row r="4">
      <c r="A4" s="10" t="inlineStr">
        <is>
          <t>HV-2026-002</t>
        </is>
      </c>
      <c r="B4" s="25" t="n">
        <v>46042</v>
      </c>
      <c r="C4" s="12" t="inlineStr">
        <is>
          <t>Michael Fischer</t>
        </is>
      </c>
      <c r="D4" s="12" t="inlineStr">
        <is>
          <t>Andrea Weber</t>
        </is>
      </c>
      <c r="E4" s="12" t="inlineStr">
        <is>
          <t>Maximilianstraße 15</t>
        </is>
      </c>
      <c r="F4" s="10" t="inlineStr">
        <is>
          <t>80539</t>
        </is>
      </c>
      <c r="G4" s="10" t="inlineStr">
        <is>
          <t>München</t>
        </is>
      </c>
      <c r="H4" s="10" t="inlineStr">
        <is>
          <t>MV-MUC-2034</t>
        </is>
      </c>
      <c r="I4" s="12" t="inlineStr">
        <is>
          <t>Mietunterlagen</t>
        </is>
      </c>
      <c r="J4" s="12" t="inlineStr">
        <is>
          <t>Original-Mietvertrag, Protokolle und Nebenkostenabrechnungen</t>
        </is>
      </c>
      <c r="K4" s="26" t="n">
        <v>45</v>
      </c>
      <c r="L4" s="10" t="inlineStr">
        <is>
          <t>Ja</t>
        </is>
      </c>
      <c r="M4" s="24" t="n">
        <v>46049</v>
      </c>
      <c r="N4" s="24" t="n">
        <v>46063</v>
      </c>
      <c r="O4" s="8" t="n"/>
      <c r="P4" s="8" t="n"/>
      <c r="Q4" s="8" t="n"/>
      <c r="R4" s="8" t="inlineStr">
        <is>
          <t>Schreiben versandt</t>
        </is>
      </c>
      <c r="S4" s="10">
        <f>IF(P4&lt;&gt;"",0,MAX(0,N4-TODAY()))</f>
        <v/>
      </c>
      <c r="T4" s="10">
        <f>IF(AND(R4&lt;&gt;"Erledigt",N4&lt;TODAY()),"Ja","Nein")</f>
        <v/>
      </c>
      <c r="U4" s="8" t="inlineStr">
        <is>
          <t>Einschreiben</t>
        </is>
      </c>
      <c r="V4" s="9" t="inlineStr">
        <is>
          <t>Antwort abwarten</t>
        </is>
      </c>
    </row>
    <row r="5">
      <c r="A5" s="3" t="inlineStr">
        <is>
          <t>HV-2026-003</t>
        </is>
      </c>
      <c r="B5" s="22" t="n">
        <v>46055</v>
      </c>
      <c r="C5" s="5" t="inlineStr">
        <is>
          <t>Stefan Wagner</t>
        </is>
      </c>
      <c r="D5" s="5" t="inlineStr">
        <is>
          <t>Petra Becker</t>
        </is>
      </c>
      <c r="E5" s="5" t="inlineStr">
        <is>
          <t>Speicherstadt 8</t>
        </is>
      </c>
      <c r="F5" s="3" t="inlineStr">
        <is>
          <t>20457</t>
        </is>
      </c>
      <c r="G5" s="3" t="inlineStr">
        <is>
          <t>Hamburg</t>
        </is>
      </c>
      <c r="H5" s="3" t="inlineStr">
        <is>
          <t>MV-HAM-0875</t>
        </is>
      </c>
      <c r="I5" s="5" t="inlineStr">
        <is>
          <t>Möbel</t>
        </is>
      </c>
      <c r="J5" s="5" t="inlineStr">
        <is>
          <t>Zurückgelassenes Sofa und Regal in Wohnung 3.OG</t>
        </is>
      </c>
      <c r="K5" s="23" t="n">
        <v>950</v>
      </c>
      <c r="L5" s="3" t="inlineStr">
        <is>
          <t>Ja</t>
        </is>
      </c>
      <c r="M5" s="24" t="n">
        <v>46059</v>
      </c>
      <c r="N5" s="24" t="n">
        <v>46073</v>
      </c>
      <c r="O5" s="24" t="n">
        <v>46078</v>
      </c>
      <c r="P5" s="24" t="n">
        <v>46085</v>
      </c>
      <c r="Q5" s="8" t="inlineStr">
        <is>
          <t>Abholung vor Ort</t>
        </is>
      </c>
      <c r="R5" s="8" t="inlineStr">
        <is>
          <t>Erledigt</t>
        </is>
      </c>
      <c r="S5" s="3">
        <f>IF(P5&lt;&gt;"",0,MAX(0,N5-TODAY()))</f>
        <v/>
      </c>
      <c r="T5" s="3">
        <f>IF(AND(R5&lt;&gt;"Erledigt",N5&lt;TODAY()),"Ja","Nein")</f>
        <v/>
      </c>
      <c r="U5" s="8" t="inlineStr">
        <is>
          <t>Einschreiben</t>
        </is>
      </c>
      <c r="V5" s="9" t="inlineStr">
        <is>
          <t>Fotos im Vorgangsordner</t>
        </is>
      </c>
    </row>
    <row r="6">
      <c r="A6" s="10" t="inlineStr">
        <is>
          <t>HV-2026-004</t>
        </is>
      </c>
      <c r="B6" s="25" t="n">
        <v>46068</v>
      </c>
      <c r="C6" s="12" t="inlineStr">
        <is>
          <t>Andreas Hoffmann</t>
        </is>
      </c>
      <c r="D6" s="12" t="inlineStr">
        <is>
          <t>Claudia Schäfer</t>
        </is>
      </c>
      <c r="E6" s="12" t="inlineStr">
        <is>
          <t>Domstraße 21</t>
        </is>
      </c>
      <c r="F6" s="10" t="inlineStr">
        <is>
          <t>50668</t>
        </is>
      </c>
      <c r="G6" s="10" t="inlineStr">
        <is>
          <t>Köln</t>
        </is>
      </c>
      <c r="H6" s="10" t="inlineStr">
        <is>
          <t>MV-KOE-1412</t>
        </is>
      </c>
      <c r="I6" s="12" t="inlineStr">
        <is>
          <t>Elektrogeräte</t>
        </is>
      </c>
      <c r="J6" s="12" t="inlineStr">
        <is>
          <t>Waschmaschine und Mikrowelle im Kellerraum</t>
        </is>
      </c>
      <c r="K6" s="26" t="n">
        <v>620</v>
      </c>
      <c r="L6" s="10" t="inlineStr">
        <is>
          <t>Nein</t>
        </is>
      </c>
      <c r="M6" s="24" t="n">
        <v>46073</v>
      </c>
      <c r="N6" s="24" t="n">
        <v>46087</v>
      </c>
      <c r="O6" s="24" t="n">
        <v>46091</v>
      </c>
      <c r="P6" s="8" t="n"/>
      <c r="Q6" s="8" t="n"/>
      <c r="R6" s="8" t="inlineStr">
        <is>
          <t>Erinnerung gesendet</t>
        </is>
      </c>
      <c r="S6" s="10">
        <f>IF(P6&lt;&gt;"",0,MAX(0,N6-TODAY()))</f>
        <v/>
      </c>
      <c r="T6" s="10">
        <f>IF(AND(R6&lt;&gt;"Erledigt",N6&lt;TODAY()),"Ja","Nein")</f>
        <v/>
      </c>
      <c r="U6" s="8" t="inlineStr">
        <is>
          <t>E-Mail</t>
        </is>
      </c>
      <c r="V6" s="9" t="inlineStr">
        <is>
          <t>Nachweis Fotos fehlt</t>
        </is>
      </c>
    </row>
    <row r="7">
      <c r="A7" s="3" t="inlineStr">
        <is>
          <t>HV-2026-005</t>
        </is>
      </c>
      <c r="B7" s="22" t="n">
        <v>46084</v>
      </c>
      <c r="C7" s="5" t="inlineStr">
        <is>
          <t>Markus Bauer</t>
        </is>
      </c>
      <c r="D7" s="5" t="inlineStr">
        <is>
          <t>Nicole Richter</t>
        </is>
      </c>
      <c r="E7" s="5" t="inlineStr">
        <is>
          <t>Kaiserstraße 55</t>
        </is>
      </c>
      <c r="F7" s="3" t="inlineStr">
        <is>
          <t>60311</t>
        </is>
      </c>
      <c r="G7" s="3" t="inlineStr">
        <is>
          <t>Frankfurt</t>
        </is>
      </c>
      <c r="H7" s="3" t="inlineStr">
        <is>
          <t>MV-FRA-2290</t>
        </is>
      </c>
      <c r="I7" s="5" t="inlineStr">
        <is>
          <t>Persönliche Gegenstände</t>
        </is>
      </c>
      <c r="J7" s="5" t="inlineStr">
        <is>
          <t>Kleidung, Bücher und Dokumente in 4 Kartons</t>
        </is>
      </c>
      <c r="K7" s="23" t="n">
        <v>280</v>
      </c>
      <c r="L7" s="3" t="inlineStr">
        <is>
          <t>Ja</t>
        </is>
      </c>
      <c r="M7" s="24" t="n">
        <v>46090</v>
      </c>
      <c r="N7" s="24" t="n">
        <v>46104</v>
      </c>
      <c r="O7" s="8" t="n"/>
      <c r="P7" s="8" t="n"/>
      <c r="Q7" s="8" t="n"/>
      <c r="R7" s="8" t="inlineStr">
        <is>
          <t>Herausgabe vereinbart</t>
        </is>
      </c>
      <c r="S7" s="3">
        <f>IF(P7&lt;&gt;"",0,MAX(0,N7-TODAY()))</f>
        <v/>
      </c>
      <c r="T7" s="3">
        <f>IF(AND(R7&lt;&gt;"Erledigt",N7&lt;TODAY()),"Ja","Nein")</f>
        <v/>
      </c>
      <c r="U7" s="8" t="inlineStr">
        <is>
          <t>Einschreiben</t>
        </is>
      </c>
      <c r="V7" s="9" t="inlineStr">
        <is>
          <t>Übergabe am 05.08.2026 geplant</t>
        </is>
      </c>
    </row>
    <row r="8">
      <c r="A8" s="10" t="inlineStr">
        <is>
          <t>HV-2026-006</t>
        </is>
      </c>
      <c r="B8" s="25" t="n">
        <v>46099</v>
      </c>
      <c r="C8" s="12" t="inlineStr">
        <is>
          <t>Sabine Fischer</t>
        </is>
      </c>
      <c r="D8" s="12" t="inlineStr">
        <is>
          <t>Thomas Müller</t>
        </is>
      </c>
      <c r="E8" s="12" t="inlineStr">
        <is>
          <t>Königstraße 33</t>
        </is>
      </c>
      <c r="F8" s="10" t="inlineStr">
        <is>
          <t>70173</t>
        </is>
      </c>
      <c r="G8" s="10" t="inlineStr">
        <is>
          <t>Stuttgart</t>
        </is>
      </c>
      <c r="H8" s="10" t="inlineStr">
        <is>
          <t>MV-STU-3107</t>
        </is>
      </c>
      <c r="I8" s="12" t="inlineStr">
        <is>
          <t>Werkzeuge</t>
        </is>
      </c>
      <c r="J8" s="12" t="inlineStr">
        <is>
          <t>Werkzeugkoffer und Bohrmaschine aus Gemeinschaftskeller</t>
        </is>
      </c>
      <c r="K8" s="26" t="n">
        <v>450</v>
      </c>
      <c r="L8" s="10" t="inlineStr">
        <is>
          <t>Ja</t>
        </is>
      </c>
      <c r="M8" s="24" t="n">
        <v>46105</v>
      </c>
      <c r="N8" s="24" t="n">
        <v>46119</v>
      </c>
      <c r="O8" s="24" t="n">
        <v>46124</v>
      </c>
      <c r="P8" s="24" t="n">
        <v>46132</v>
      </c>
      <c r="Q8" s="8" t="inlineStr">
        <is>
          <t>Versand per Paket</t>
        </is>
      </c>
      <c r="R8" s="8" t="inlineStr">
        <is>
          <t>Erledigt</t>
        </is>
      </c>
      <c r="S8" s="10">
        <f>IF(P8&lt;&gt;"",0,MAX(0,N8-TODAY()))</f>
        <v/>
      </c>
      <c r="T8" s="10">
        <f>IF(AND(R8&lt;&gt;"Erledigt",N8&lt;TODAY()),"Ja","Nein")</f>
        <v/>
      </c>
      <c r="U8" s="8" t="inlineStr">
        <is>
          <t>Einschreiben</t>
        </is>
      </c>
      <c r="V8" s="9" t="inlineStr">
        <is>
          <t>Versandbeleg archiviert</t>
        </is>
      </c>
    </row>
    <row r="9">
      <c r="A9" s="3" t="inlineStr">
        <is>
          <t>HV-2026-007</t>
        </is>
      </c>
      <c r="B9" s="22" t="n">
        <v>46118</v>
      </c>
      <c r="C9" s="5" t="inlineStr">
        <is>
          <t>Julia Wagner</t>
        </is>
      </c>
      <c r="D9" s="5" t="inlineStr">
        <is>
          <t>Katrin Schulz</t>
        </is>
      </c>
      <c r="E9" s="5" t="inlineStr">
        <is>
          <t>Rheinpromenade 12</t>
        </is>
      </c>
      <c r="F9" s="3" t="inlineStr">
        <is>
          <t>40213</t>
        </is>
      </c>
      <c r="G9" s="3" t="inlineStr">
        <is>
          <t>Düsseldorf</t>
        </is>
      </c>
      <c r="H9" s="3" t="inlineStr">
        <is>
          <t>MV-DUS-0518</t>
        </is>
      </c>
      <c r="I9" s="5" t="inlineStr">
        <is>
          <t>Schlüsselbund</t>
        </is>
      </c>
      <c r="J9" s="5" t="inlineStr">
        <is>
          <t>Zweitschlüssel Wohnung und Garagenschlüssel</t>
        </is>
      </c>
      <c r="K9" s="23" t="n">
        <v>120</v>
      </c>
      <c r="L9" s="3" t="inlineStr">
        <is>
          <t>Nein</t>
        </is>
      </c>
      <c r="M9" s="24" t="n">
        <v>46125</v>
      </c>
      <c r="N9" s="24" t="n">
        <v>46139</v>
      </c>
      <c r="O9" s="8" t="n"/>
      <c r="P9" s="8" t="n"/>
      <c r="Q9" s="8" t="n"/>
      <c r="R9" s="8" t="inlineStr">
        <is>
          <t>Rechtliche Prüfung</t>
        </is>
      </c>
      <c r="S9" s="3">
        <f>IF(P9&lt;&gt;"",0,MAX(0,N9-TODAY()))</f>
        <v/>
      </c>
      <c r="T9" s="3">
        <f>IF(AND(R9&lt;&gt;"Erledigt",N9&lt;TODAY()),"Ja","Nein")</f>
        <v/>
      </c>
      <c r="U9" s="8" t="inlineStr">
        <is>
          <t>Einschreiben</t>
        </is>
      </c>
      <c r="V9" s="9" t="inlineStr">
        <is>
          <t>Eigentum strittig – Anwalt</t>
        </is>
      </c>
    </row>
    <row r="10">
      <c r="A10" s="10" t="inlineStr">
        <is>
          <t>HV-2026-008</t>
        </is>
      </c>
      <c r="B10" s="25" t="n">
        <v>46140</v>
      </c>
      <c r="C10" s="12" t="inlineStr">
        <is>
          <t>Stefan Becker</t>
        </is>
      </c>
      <c r="D10" s="12" t="inlineStr">
        <is>
          <t>Andrea Hoffmann</t>
        </is>
      </c>
      <c r="E10" s="12" t="inlineStr">
        <is>
          <t>Augustusplatz 5</t>
        </is>
      </c>
      <c r="F10" s="10" t="inlineStr">
        <is>
          <t>04109</t>
        </is>
      </c>
      <c r="G10" s="10" t="inlineStr">
        <is>
          <t>Leipzig</t>
        </is>
      </c>
      <c r="H10" s="10" t="inlineStr">
        <is>
          <t>MV-LEI-1763</t>
        </is>
      </c>
      <c r="I10" s="12" t="inlineStr">
        <is>
          <t>Mietunterlagen</t>
        </is>
      </c>
      <c r="J10" s="12" t="inlineStr">
        <is>
          <t>Kautionsquittung und Übergabeprotokoll Original</t>
        </is>
      </c>
      <c r="K10" s="26" t="n">
        <v>35</v>
      </c>
      <c r="L10" s="10" t="inlineStr">
        <is>
          <t>Ja</t>
        </is>
      </c>
      <c r="M10" s="24" t="n">
        <v>46147</v>
      </c>
      <c r="N10" s="24" t="n">
        <v>46161</v>
      </c>
      <c r="O10" s="24" t="n">
        <v>46164</v>
      </c>
      <c r="P10" s="24" t="n">
        <v>46174</v>
      </c>
      <c r="Q10" s="8" t="inlineStr">
        <is>
          <t>Persönliche Übergabe</t>
        </is>
      </c>
      <c r="R10" s="8" t="inlineStr">
        <is>
          <t>Erledigt</t>
        </is>
      </c>
      <c r="S10" s="10">
        <f>IF(P10&lt;&gt;"",0,MAX(0,N10-TODAY()))</f>
        <v/>
      </c>
      <c r="T10" s="10">
        <f>IF(AND(R10&lt;&gt;"Erledigt",N10&lt;TODAY()),"Ja","Nein")</f>
        <v/>
      </c>
      <c r="U10" s="8" t="inlineStr">
        <is>
          <t>E-Mail</t>
        </is>
      </c>
      <c r="V10" s="9" t="inlineStr">
        <is>
          <t>Empfang schriftlich bestätigt</t>
        </is>
      </c>
    </row>
    <row r="11">
      <c r="A11" s="3" t="inlineStr">
        <is>
          <t>HV-2026-009</t>
        </is>
      </c>
      <c r="B11" s="22" t="n">
        <v>46162</v>
      </c>
      <c r="C11" s="5" t="inlineStr">
        <is>
          <t>Katrin Schulz</t>
        </is>
      </c>
      <c r="D11" s="5" t="inlineStr">
        <is>
          <t>Michael Weber</t>
        </is>
      </c>
      <c r="E11" s="5" t="inlineStr">
        <is>
          <t>Altmarkt 17</t>
        </is>
      </c>
      <c r="F11" s="3" t="inlineStr">
        <is>
          <t>01067</t>
        </is>
      </c>
      <c r="G11" s="3" t="inlineStr">
        <is>
          <t>Dresden</t>
        </is>
      </c>
      <c r="H11" s="3" t="inlineStr">
        <is>
          <t>MV-DRE-0924</t>
        </is>
      </c>
      <c r="I11" s="5" t="inlineStr">
        <is>
          <t>Möbel</t>
        </is>
      </c>
      <c r="J11" s="5" t="inlineStr">
        <is>
          <t>Kommode und zwei Stühle im Treppenhaus deponiert</t>
        </is>
      </c>
      <c r="K11" s="23" t="n">
        <v>780</v>
      </c>
      <c r="L11" s="3" t="inlineStr">
        <is>
          <t>Ja</t>
        </is>
      </c>
      <c r="M11" s="24" t="n">
        <v>46169</v>
      </c>
      <c r="N11" s="24" t="n">
        <v>46183</v>
      </c>
      <c r="O11" s="24" t="n">
        <v>46188</v>
      </c>
      <c r="P11" s="8" t="n"/>
      <c r="Q11" s="8" t="n"/>
      <c r="R11" s="8" t="inlineStr">
        <is>
          <t>Erinnerung gesendet</t>
        </is>
      </c>
      <c r="S11" s="3">
        <f>IF(P11&lt;&gt;"",0,MAX(0,N11-TODAY()))</f>
        <v/>
      </c>
      <c r="T11" s="3">
        <f>IF(AND(R11&lt;&gt;"Erledigt",N11&lt;TODAY()),"Ja","Nein")</f>
        <v/>
      </c>
      <c r="U11" s="8" t="inlineStr">
        <is>
          <t>Einschreiben</t>
        </is>
      </c>
      <c r="V11" s="9" t="inlineStr">
        <is>
          <t>Zweite Erinnerung geplant</t>
        </is>
      </c>
    </row>
    <row r="12">
      <c r="A12" s="10" t="inlineStr">
        <is>
          <t>HV-2026-010</t>
        </is>
      </c>
      <c r="B12" s="25" t="n">
        <v>46183</v>
      </c>
      <c r="C12" s="12" t="inlineStr">
        <is>
          <t>Petra Becker</t>
        </is>
      </c>
      <c r="D12" s="12" t="inlineStr">
        <is>
          <t>Stefan Wagner</t>
        </is>
      </c>
      <c r="E12" s="12" t="inlineStr">
        <is>
          <t>Lister Meile 9</t>
        </is>
      </c>
      <c r="F12" s="10" t="inlineStr">
        <is>
          <t>30161</t>
        </is>
      </c>
      <c r="G12" s="10" t="inlineStr">
        <is>
          <t>Hannover</t>
        </is>
      </c>
      <c r="H12" s="10" t="inlineStr">
        <is>
          <t>MV-HAN-2650</t>
        </is>
      </c>
      <c r="I12" s="12" t="inlineStr">
        <is>
          <t>Persönliche Gegenstände</t>
        </is>
      </c>
      <c r="J12" s="12" t="inlineStr">
        <is>
          <t>Fahrrad und Wintersportausrüstung im Fahrradkeller</t>
        </is>
      </c>
      <c r="K12" s="26" t="n">
        <v>2800</v>
      </c>
      <c r="L12" s="10" t="inlineStr">
        <is>
          <t>Ja</t>
        </is>
      </c>
      <c r="M12" s="24" t="n">
        <v>46191</v>
      </c>
      <c r="N12" s="24" t="n">
        <v>46254</v>
      </c>
      <c r="O12" s="8" t="n"/>
      <c r="P12" s="8" t="n"/>
      <c r="Q12" s="8" t="n"/>
      <c r="R12" s="8" t="inlineStr">
        <is>
          <t>Schreiben versandt</t>
        </is>
      </c>
      <c r="S12" s="10">
        <f>IF(P12&lt;&gt;"",0,MAX(0,N12-TODAY()))</f>
        <v/>
      </c>
      <c r="T12" s="10">
        <f>IF(AND(R12&lt;&gt;"Erledigt",N12&lt;TODAY()),"Ja","Nein")</f>
        <v/>
      </c>
      <c r="U12" s="8" t="inlineStr">
        <is>
          <t>Einschreiben</t>
        </is>
      </c>
      <c r="V12" s="9" t="inlineStr">
        <is>
          <t>Hoher Wert – genaue Dokumentation</t>
        </is>
      </c>
    </row>
  </sheetData>
  <autoFilter ref="A2:V12"/>
  <mergeCells count="1">
    <mergeCell ref="A1:V1"/>
  </mergeCells>
  <conditionalFormatting sqref="A3:V12">
    <cfRule type="expression" priority="1" dxfId="0" stopIfTrue="1">
      <formula>$T3="Ja"</formula>
    </cfRule>
    <cfRule type="expression" priority="2" dxfId="1" stopIfTrue="1">
      <formula>$R3="Erledigt"</formula>
    </cfRule>
    <cfRule type="expression" priority="3" dxfId="2" stopIfTrue="1">
      <formula>AND($S3&gt;0,$S3&lt;=7,$R3&lt;&gt;"Erledigt")</formula>
    </cfRule>
  </conditionalFormatting>
  <dataValidations count="4">
    <dataValidation sqref="R3:R12" showErrorMessage="1" showInputMessage="1" allowBlank="1" type="list">
      <formula1>"Vorbereitung,Schreiben versandt,Erinnerung gesendet,Herausgabe vereinbart,Erledigt,Frist abgelaufen,Rechtliche Prüfung"</formula1>
    </dataValidation>
    <dataValidation sqref="L3:L12" showErrorMessage="1" showInputMessage="1" allowBlank="1" type="list">
      <formula1>"Ja,Nein"</formula1>
    </dataValidation>
    <dataValidation sqref="U3:U12" showErrorMessage="1" showInputMessage="1" allowBlank="1" type="list">
      <formula1>"Einschreiben,E-Mail,Boten,Persönlich"</formula1>
    </dataValidation>
    <dataValidation sqref="Q3:Q12" showErrorMessage="1" showInputMessage="1" allowBlank="1" type="list">
      <formula1>"Persönliche Übergabe,Abholung vor Ort,Versand per Paket,Entsorgung nach Fristablauf"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cols>
    <col width="42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24" customHeight="1">
      <c r="A1" s="1" t="inlineStr">
        <is>
          <t>Dashboard – Herausgabe von Eigentum</t>
        </is>
      </c>
    </row>
    <row r="2"/>
    <row r="3">
      <c r="A3" s="2" t="inlineStr">
        <is>
          <t>Kennzahl</t>
        </is>
      </c>
      <c r="B3" s="2" t="inlineStr">
        <is>
          <t>Wert</t>
        </is>
      </c>
    </row>
    <row r="4">
      <c r="A4" s="14" t="inlineStr">
        <is>
          <t>Gesamtzahl Vorgänge</t>
        </is>
      </c>
      <c r="B4" s="15">
        <f>COUNTA(Herausgabevorgänge!A3:A12)</f>
        <v/>
      </c>
    </row>
    <row r="5">
      <c r="A5" s="16" t="inlineStr">
        <is>
          <t>Erledigte Vorgänge</t>
        </is>
      </c>
      <c r="B5" s="17">
        <f>COUNTIF(Herausgabevorgänge!R3:R12,"Erledigt")</f>
        <v/>
      </c>
    </row>
    <row r="6">
      <c r="A6" s="14" t="inlineStr">
        <is>
          <t>Offene Vorgänge</t>
        </is>
      </c>
      <c r="B6" s="15">
        <f>COUNTIF(Herausgabevorgänge!R3:R12,"&lt;&gt;Erledigt")</f>
        <v/>
      </c>
    </row>
    <row r="7">
      <c r="A7" s="16" t="inlineStr">
        <is>
          <t>Überfällige Vorgänge</t>
        </is>
      </c>
      <c r="B7" s="17">
        <f>COUNTIF(Herausgabevorgänge!T3:T12,"Ja")</f>
        <v/>
      </c>
    </row>
    <row r="8">
      <c r="A8" s="14" t="inlineStr">
        <is>
          <t>Gesamtwert des betroffenen Eigentums</t>
        </is>
      </c>
      <c r="B8" s="23">
        <f>SUM(Herausgabevorgänge!K3:K12)</f>
        <v/>
      </c>
    </row>
    <row r="9">
      <c r="A9" s="16" t="inlineStr">
        <is>
          <t>Durchschnittlicher Eigentumswert</t>
        </is>
      </c>
      <c r="B9" s="26">
        <f>AVERAGE(Herausgabevorgänge!K3:K12)</f>
        <v/>
      </c>
    </row>
    <row r="10">
      <c r="A10" s="14" t="inlineStr">
        <is>
          <t>Erledigungsquote</t>
        </is>
      </c>
      <c r="B10" s="27">
        <f>IFERROR(COUNTIF(Herausgabevorgänge!R3:R12,"Erledigt")/COUNTA(Herausgabevorgänge!A3:A12),0)</f>
        <v/>
      </c>
    </row>
    <row r="11"/>
    <row r="12">
      <c r="A12" s="19" t="inlineStr">
        <is>
          <t>Auswertung nach Status</t>
        </is>
      </c>
      <c r="D12" s="19" t="inlineStr">
        <is>
          <t>Auswertung nach Ort</t>
        </is>
      </c>
    </row>
    <row r="13">
      <c r="A13" s="2" t="inlineStr">
        <is>
          <t>Status</t>
        </is>
      </c>
      <c r="B13" s="2" t="inlineStr">
        <is>
          <t>Anzahl</t>
        </is>
      </c>
      <c r="D13" s="2" t="inlineStr">
        <is>
          <t>Ort</t>
        </is>
      </c>
      <c r="E13" s="2" t="inlineStr">
        <is>
          <t>Anzahl</t>
        </is>
      </c>
      <c r="F13" s="2" t="inlineStr">
        <is>
          <t>Gesamtwert</t>
        </is>
      </c>
    </row>
    <row r="14">
      <c r="A14" s="5" t="inlineStr">
        <is>
          <t>Vorbereitung</t>
        </is>
      </c>
      <c r="B14" s="3">
        <f>COUNTIF(Herausgabevorgänge!$R$3:$R$12,A14)</f>
        <v/>
      </c>
      <c r="D14" s="5" t="inlineStr">
        <is>
          <t>Berlin</t>
        </is>
      </c>
      <c r="E14" s="3">
        <f>COUNTIF(Herausgabevorgänge!$G$3:$G$12,D14)</f>
        <v/>
      </c>
      <c r="F14" s="23">
        <f>SUMIF(Herausgabevorgänge!$G$3:$G$12,D14,Herausgabevorgänge!$K$3:$K$12)</f>
        <v/>
      </c>
    </row>
    <row r="15">
      <c r="A15" s="12" t="inlineStr">
        <is>
          <t>Schreiben versandt</t>
        </is>
      </c>
      <c r="B15" s="10">
        <f>COUNTIF(Herausgabevorgänge!$R$3:$R$12,A15)</f>
        <v/>
      </c>
      <c r="D15" s="12" t="inlineStr">
        <is>
          <t>München</t>
        </is>
      </c>
      <c r="E15" s="10">
        <f>COUNTIF(Herausgabevorgänge!$G$3:$G$12,D15)</f>
        <v/>
      </c>
      <c r="F15" s="26">
        <f>SUMIF(Herausgabevorgänge!$G$3:$G$12,D15,Herausgabevorgänge!$K$3:$K$12)</f>
        <v/>
      </c>
    </row>
    <row r="16">
      <c r="A16" s="5" t="inlineStr">
        <is>
          <t>Erinnerung gesendet</t>
        </is>
      </c>
      <c r="B16" s="3">
        <f>COUNTIF(Herausgabevorgänge!$R$3:$R$12,A16)</f>
        <v/>
      </c>
      <c r="D16" s="5" t="inlineStr">
        <is>
          <t>Hamburg</t>
        </is>
      </c>
      <c r="E16" s="3">
        <f>COUNTIF(Herausgabevorgänge!$G$3:$G$12,D16)</f>
        <v/>
      </c>
      <c r="F16" s="23">
        <f>SUMIF(Herausgabevorgänge!$G$3:$G$12,D16,Herausgabevorgänge!$K$3:$K$12)</f>
        <v/>
      </c>
    </row>
    <row r="17">
      <c r="A17" s="12" t="inlineStr">
        <is>
          <t>Herausgabe vereinbart</t>
        </is>
      </c>
      <c r="B17" s="10">
        <f>COUNTIF(Herausgabevorgänge!$R$3:$R$12,A17)</f>
        <v/>
      </c>
      <c r="D17" s="12" t="inlineStr">
        <is>
          <t>Köln</t>
        </is>
      </c>
      <c r="E17" s="10">
        <f>COUNTIF(Herausgabevorgänge!$G$3:$G$12,D17)</f>
        <v/>
      </c>
      <c r="F17" s="26">
        <f>SUMIF(Herausgabevorgänge!$G$3:$G$12,D17,Herausgabevorgänge!$K$3:$K$12)</f>
        <v/>
      </c>
    </row>
    <row r="18">
      <c r="A18" s="5" t="inlineStr">
        <is>
          <t>Erledigt</t>
        </is>
      </c>
      <c r="B18" s="3">
        <f>COUNTIF(Herausgabevorgänge!$R$3:$R$12,A18)</f>
        <v/>
      </c>
      <c r="D18" s="5" t="inlineStr">
        <is>
          <t>Frankfurt</t>
        </is>
      </c>
      <c r="E18" s="3">
        <f>COUNTIF(Herausgabevorgänge!$G$3:$G$12,D18)</f>
        <v/>
      </c>
      <c r="F18" s="23">
        <f>SUMIF(Herausgabevorgänge!$G$3:$G$12,D18,Herausgabevorgänge!$K$3:$K$12)</f>
        <v/>
      </c>
    </row>
    <row r="19">
      <c r="A19" s="12" t="inlineStr">
        <is>
          <t>Frist abgelaufen</t>
        </is>
      </c>
      <c r="B19" s="10">
        <f>COUNTIF(Herausgabevorgänge!$R$3:$R$12,A19)</f>
        <v/>
      </c>
      <c r="D19" s="12" t="inlineStr">
        <is>
          <t>Stuttgart</t>
        </is>
      </c>
      <c r="E19" s="10">
        <f>COUNTIF(Herausgabevorgänge!$G$3:$G$12,D19)</f>
        <v/>
      </c>
      <c r="F19" s="26">
        <f>SUMIF(Herausgabevorgänge!$G$3:$G$12,D19,Herausgabevorgänge!$K$3:$K$12)</f>
        <v/>
      </c>
    </row>
    <row r="20">
      <c r="A20" s="5" t="inlineStr">
        <is>
          <t>Rechtliche Prüfung</t>
        </is>
      </c>
      <c r="B20" s="3">
        <f>COUNTIF(Herausgabevorgänge!$R$3:$R$12,A20)</f>
        <v/>
      </c>
      <c r="D20" s="5" t="inlineStr">
        <is>
          <t>Düsseldorf</t>
        </is>
      </c>
      <c r="E20" s="3">
        <f>COUNTIF(Herausgabevorgänge!$G$3:$G$12,D20)</f>
        <v/>
      </c>
      <c r="F20" s="23">
        <f>SUMIF(Herausgabevorgänge!$G$3:$G$12,D20,Herausgabevorgänge!$K$3:$K$12)</f>
        <v/>
      </c>
    </row>
    <row r="21">
      <c r="D21" s="12" t="inlineStr">
        <is>
          <t>Leipzig</t>
        </is>
      </c>
      <c r="E21" s="10">
        <f>COUNTIF(Herausgabevorgänge!$G$3:$G$12,D21)</f>
        <v/>
      </c>
      <c r="F21" s="26">
        <f>SUMIF(Herausgabevorgänge!$G$3:$G$12,D21,Herausgabevorgänge!$K$3:$K$12)</f>
        <v/>
      </c>
    </row>
    <row r="22">
      <c r="D22" s="5" t="inlineStr">
        <is>
          <t>Dresden</t>
        </is>
      </c>
      <c r="E22" s="3">
        <f>COUNTIF(Herausgabevorgänge!$G$3:$G$12,D22)</f>
        <v/>
      </c>
      <c r="F22" s="23">
        <f>SUMIF(Herausgabevorgänge!$G$3:$G$12,D22,Herausgabevorgänge!$K$3:$K$12)</f>
        <v/>
      </c>
    </row>
    <row r="23">
      <c r="D23" s="12" t="inlineStr">
        <is>
          <t>Hannover</t>
        </is>
      </c>
      <c r="E23" s="10">
        <f>COUNTIF(Herausgabevorgänge!$G$3:$G$12,D23)</f>
        <v/>
      </c>
      <c r="F23" s="26">
        <f>SUMIF(Herausgabevorgänge!$G$3:$G$12,D23,Herausgabevorgänge!$K$3:$K$12)</f>
        <v/>
      </c>
    </row>
    <row r="24"/>
    <row r="25">
      <c r="D25" s="19" t="inlineStr">
        <is>
          <t>Erledigt / Offen (Anteil)</t>
        </is>
      </c>
    </row>
    <row r="26">
      <c r="D26" s="2" t="inlineStr">
        <is>
          <t>Kategorie</t>
        </is>
      </c>
      <c r="E26" s="2" t="inlineStr">
        <is>
          <t>Anzahl</t>
        </is>
      </c>
    </row>
    <row r="27">
      <c r="D27" s="10" t="inlineStr">
        <is>
          <t>Erledigt</t>
        </is>
      </c>
      <c r="E27" s="10">
        <f>B4</f>
        <v/>
      </c>
    </row>
    <row r="28">
      <c r="D28" s="10" t="inlineStr">
        <is>
          <t>Offen</t>
        </is>
      </c>
      <c r="E28" s="10">
        <f>B5</f>
        <v/>
      </c>
    </row>
  </sheetData>
  <mergeCells count="4">
    <mergeCell ref="A1:E1"/>
    <mergeCell ref="A12:B12"/>
    <mergeCell ref="D12:F12"/>
    <mergeCell ref="D25:E25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0"/>
  <sheetViews>
    <sheetView workbookViewId="0">
      <selection activeCell="A1" sqref="A1"/>
    </sheetView>
  </sheetViews>
  <sheetFormatPr baseColWidth="8" defaultRowHeight="15"/>
  <cols>
    <col width="6" customWidth="1" min="1" max="1"/>
    <col width="110" customWidth="1" min="2" max="2"/>
  </cols>
  <sheetData>
    <row r="1" ht="24" customHeight="1">
      <c r="A1" s="1" t="inlineStr">
        <is>
          <t>Anleitung – Schreiben zur Herausgabe von Eigentum</t>
        </is>
      </c>
    </row>
    <row r="2"/>
    <row r="3">
      <c r="A3" s="19" t="inlineStr">
        <is>
          <t>Zweck und Anwendungsbereich</t>
        </is>
      </c>
    </row>
    <row r="4" ht="30" customHeight="1">
      <c r="A4" s="20" t="inlineStr">
        <is>
          <t>1.</t>
        </is>
      </c>
      <c r="B4" s="21" t="inlineStr">
        <is>
          <t>Diese Arbeitsmappe dient der Verwaltung und Nachverfolgung von Schreiben zur Herausgabe von Eigentum, insbesondere bei Mietverhältnissen, Wohnungsübergaben, zurückgelassenen Gegenständen, Schlüsseln und Unterlagen.</t>
        </is>
      </c>
    </row>
    <row r="5" ht="30" customHeight="1">
      <c r="A5" s="20" t="inlineStr">
        <is>
          <t>2.</t>
        </is>
      </c>
      <c r="B5" s="21" t="inlineStr">
        <is>
          <t>Sie unterstützt Eigentümer, Hausverwaltungen und Rechtsabteilungen bei Fristenkontrolle, Dokumentation des Schriftverkehrs und Statusauswertung.</t>
        </is>
      </c>
    </row>
    <row r="6" ht="30" customHeight="1">
      <c r="A6" s="20" t="inlineStr">
        <is>
          <t>3.</t>
        </is>
      </c>
      <c r="B6" s="21" t="inlineStr">
        <is>
          <t>Die Datei ersetzt keine rechtliche Beratung.</t>
        </is>
      </c>
    </row>
    <row r="7"/>
    <row r="8">
      <c r="A8" s="19" t="inlineStr">
        <is>
          <t>Begriffsdefinitionen</t>
        </is>
      </c>
    </row>
    <row r="9" ht="30" customHeight="1">
      <c r="A9" s="20" t="inlineStr">
        <is>
          <t>1.</t>
        </is>
      </c>
      <c r="B9" s="21" t="inlineStr">
        <is>
          <t>Herausgabe: Rückgabe von Eigentum an den berechtigten Anspruchsteller, z. B. Schlüssel, Unterlagen oder zurückgelassene Gegenstände.</t>
        </is>
      </c>
    </row>
    <row r="10" ht="30" customHeight="1">
      <c r="A10" s="20" t="inlineStr">
        <is>
          <t>2.</t>
        </is>
      </c>
      <c r="B10" s="21" t="inlineStr">
        <is>
          <t>Frist: Datum, bis zu dem die Herausgabe erfolgen muss (Spalte N im Blatt Herausgabevorgänge).</t>
        </is>
      </c>
    </row>
    <row r="11" ht="30" customHeight="1">
      <c r="A11" s="20" t="inlineStr">
        <is>
          <t>3.</t>
        </is>
      </c>
      <c r="B11" s="21" t="inlineStr">
        <is>
          <t>Erledigt: Das Eigentum wurde vollständig und nachweisbar herausgegeben; ein Übergabeprotokoll oder Versandbeleg liegt vor.</t>
        </is>
      </c>
    </row>
    <row r="12" ht="30" customHeight="1">
      <c r="A12" s="20" t="inlineStr">
        <is>
          <t>4.</t>
        </is>
      </c>
      <c r="B12" s="21" t="inlineStr">
        <is>
          <t>Überfällig: Die Frist ist überschritten und der Vorgang ist nicht als Erledigt markiert (automatische Berechnung in Spalte T).</t>
        </is>
      </c>
    </row>
    <row r="13"/>
    <row r="14">
      <c r="A14" s="19" t="inlineStr">
        <is>
          <t>Bedienung</t>
        </is>
      </c>
    </row>
    <row r="15" ht="30" customHeight="1">
      <c r="A15" s="20" t="inlineStr">
        <is>
          <t>1.</t>
        </is>
      </c>
      <c r="B15" s="21" t="inlineStr">
        <is>
          <t>Blatt Herausgabevorgänge: Gelb markierte Zellen (z. B. Datum erstes Schreiben, Frist, Status, Versandart) sind Eingabefelder. Die Spalten Tage bis Fristende und Überfällig? werden automatisch berechnet.</t>
        </is>
      </c>
    </row>
    <row r="16" ht="30" customHeight="1">
      <c r="A16" s="20" t="inlineStr">
        <is>
          <t>2.</t>
        </is>
      </c>
      <c r="B16" s="21" t="inlineStr">
        <is>
          <t>Status, Nachweis, Versandart und Übergabeart werden über Dropdown-Listen ausgewählt.</t>
        </is>
      </c>
    </row>
    <row r="17" ht="30" customHeight="1">
      <c r="A17" s="20" t="inlineStr">
        <is>
          <t>3.</t>
        </is>
      </c>
      <c r="B17" s="21" t="inlineStr">
        <is>
          <t>Bedingte Formatierung: Rot = überfällig, Grün = erledigt, Gelb = Frist endet innerhalb von 7 Tagen.</t>
        </is>
      </c>
    </row>
    <row r="18" ht="30" customHeight="1">
      <c r="A18" s="20" t="inlineStr">
        <is>
          <t>4.</t>
        </is>
      </c>
      <c r="B18" s="21" t="inlineStr">
        <is>
          <t>Blatt Dashboard: Kennzahlen, Status- und Ortsauswertung sowie Diagramme aktualisieren sich automatisch.</t>
        </is>
      </c>
    </row>
    <row r="19"/>
    <row r="20">
      <c r="A20" s="19" t="inlineStr">
        <is>
          <t>Dokumentation und Nachweise</t>
        </is>
      </c>
    </row>
    <row r="21" ht="30" customHeight="1">
      <c r="A21" s="20" t="inlineStr">
        <is>
          <t>1.</t>
        </is>
      </c>
      <c r="B21" s="21" t="inlineStr">
        <is>
          <t>Eigentumsnachweise (Fotos, Übergabeprotokolle, Kaufbelege) zeitnah erfassen und dem Vorgang zuordnen.</t>
        </is>
      </c>
    </row>
    <row r="22" ht="30" customHeight="1">
      <c r="A22" s="20" t="inlineStr">
        <is>
          <t>2.</t>
        </is>
      </c>
      <c r="B22" s="21" t="inlineStr">
        <is>
          <t>Versandbelege (Einschreiben, Einlieferungsnachweise) und E-Mail-Verläufe zum Aktenzeichen archivieren.</t>
        </is>
      </c>
    </row>
    <row r="23" ht="30" customHeight="1">
      <c r="A23" s="20" t="inlineStr">
        <is>
          <t>3.</t>
        </is>
      </c>
      <c r="B23" s="21" t="inlineStr">
        <is>
          <t>Bei Herausgabe stets ein Übergabeprotokoll mit Datum, Ort, Beteiligten und Unterschriften anfertigen.</t>
        </is>
      </c>
    </row>
    <row r="24" ht="30" customHeight="1">
      <c r="A24" s="20" t="inlineStr">
        <is>
          <t>4.</t>
        </is>
      </c>
      <c r="B24" s="21" t="inlineStr">
        <is>
          <t>Zurückgelassene Gegenstände vor einer etwaigen Entsorgung oder Einlagerung dokumentieren und Fristen einhalten.</t>
        </is>
      </c>
    </row>
    <row r="25"/>
    <row r="26">
      <c r="A26" s="19" t="inlineStr">
        <is>
          <t>Rechtliche Hinweise</t>
        </is>
      </c>
    </row>
    <row r="27" ht="30" customHeight="1">
      <c r="A27" s="20" t="inlineStr">
        <is>
          <t>1.</t>
        </is>
      </c>
      <c r="B27" s="21" t="inlineStr">
        <is>
          <t>Herausgabeansprüche richten sich insbesondere nach den §§ 985 ff. BGB sowie den mietvertraglichen Vereinbarungen.</t>
        </is>
      </c>
    </row>
    <row r="28" ht="30" customHeight="1">
      <c r="A28" s="20" t="inlineStr">
        <is>
          <t>2.</t>
        </is>
      </c>
      <c r="B28" s="21" t="inlineStr">
        <is>
          <t>Verwahrung und Einlagerung zurückgelassener Gegenstände können Pflichten und Kosten auslösen; Fristen und Verkehrssicherungspflichten beachten.</t>
        </is>
      </c>
    </row>
    <row r="29" ht="30" customHeight="1">
      <c r="A29" s="20" t="inlineStr">
        <is>
          <t>3.</t>
        </is>
      </c>
      <c r="B29" s="21" t="inlineStr">
        <is>
          <t>Personenbezogene Daten sind nach DSGVO nur für berechtigte Zwecke zu speichern und nach Wegfall des Zwecks zu löschen.</t>
        </is>
      </c>
    </row>
    <row r="30" ht="30" customHeight="1">
      <c r="A30" s="20" t="inlineStr">
        <is>
          <t>4.</t>
        </is>
      </c>
      <c r="B30" s="21" t="inlineStr">
        <is>
          <t>Bei strittigem Eigentum, hohen Werten oder Fristüberschreitungen wird eine anwaltliche Prüfung empfohlen.</t>
        </is>
      </c>
    </row>
  </sheetData>
  <mergeCells count="6">
    <mergeCell ref="A1:B1"/>
    <mergeCell ref="A3:B3"/>
    <mergeCell ref="A8:B8"/>
    <mergeCell ref="A14:B14"/>
    <mergeCell ref="A20:B20"/>
    <mergeCell ref="A26:B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2026-08-01T06:02:52Z</dcterms:created>
  <dcterms:modified xmlns:dcterms="http://purl.org/dc/terms/" xmlns:xsi="http://www.w3.org/2001/XMLSchema-instance" xsi:type="dcterms:W3CDTF">2026-08-01T06:02:52Z</dcterms:modified>
</cp:coreProperties>
</file>