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inigungsplan" sheetId="1" state="visible" r:id="rId1"/>
    <sheet xmlns:r="http://schemas.openxmlformats.org/officeDocument/2006/relationships" name="Übersicht" sheetId="2" state="visible" r:id="rId2"/>
    <sheet xmlns:r="http://schemas.openxmlformats.org/officeDocument/2006/relationships" name="Anschreiben" sheetId="3" state="visible" r:id="rId3"/>
    <sheet xmlns:r="http://schemas.openxmlformats.org/officeDocument/2006/relationships" name="Hinweise" sheetId="4" state="visible" r:id="rId4"/>
  </sheets>
  <definedNames/>
  <calcPr calcId="124519" fullCalcOnLoad="1"/>
</workbook>
</file>

<file path=xl/styles.xml><?xml version="1.0" encoding="utf-8"?>
<styleSheet xmlns="http://schemas.openxmlformats.org/spreadsheetml/2006/main">
  <numFmts count="1">
    <numFmt numFmtId="164" formatCode="0,0%"/>
  </numFmts>
  <fonts count="5">
    <font>
      <name val="Calibri"/>
      <family val="2"/>
      <color theme="1"/>
      <sz val="11"/>
      <scheme val="minor"/>
    </font>
    <font>
      <name val="Calibri"/>
      <b val="1"/>
      <color rgb="001E3A5F"/>
      <sz val="16"/>
    </font>
    <font>
      <name val="Calibri"/>
      <b val="1"/>
      <color rgb="00FFFFFF"/>
      <sz val="11"/>
    </font>
    <font>
      <name val="Calibri"/>
      <sz val="10.5"/>
    </font>
    <font>
      <name val="Calibri"/>
      <b val="1"/>
      <sz val="10.5"/>
    </font>
  </fonts>
  <fills count="7">
    <fill>
      <patternFill/>
    </fill>
    <fill>
      <patternFill patternType="gray125"/>
    </fill>
    <fill>
      <patternFill patternType="solid">
        <fgColor rgb="001E3A5F"/>
      </patternFill>
    </fill>
    <fill>
      <patternFill patternType="solid">
        <fgColor rgb="00EEF2F7"/>
      </patternFill>
    </fill>
    <fill>
      <patternFill patternType="solid">
        <fgColor rgb="00FFFFFF"/>
      </patternFill>
    </fill>
    <fill>
      <patternFill patternType="solid">
        <fgColor rgb="00FFFBEB"/>
      </patternFill>
    </fill>
    <fill>
      <patternFill patternType="solid">
        <fgColor rgb="002C4C73"/>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26">
    <xf numFmtId="0" fontId="0" fillId="0" borderId="0" pivotButton="0" quotePrefix="0" xfId="0"/>
    <xf numFmtId="0" fontId="1" fillId="0" borderId="0" applyAlignment="1" pivotButton="0" quotePrefix="0" xfId="0">
      <alignment horizontal="left" vertical="center"/>
    </xf>
    <xf numFmtId="0" fontId="2" fillId="2" borderId="1" applyAlignment="1" pivotButton="0" quotePrefix="0" xfId="0">
      <alignment horizontal="center" vertical="center" wrapText="1"/>
    </xf>
    <xf numFmtId="0" fontId="3" fillId="3" borderId="1" applyAlignment="1" pivotButton="0" quotePrefix="0" xfId="0">
      <alignment horizontal="center" vertical="center" wrapText="1"/>
    </xf>
    <xf numFmtId="0" fontId="3" fillId="3" borderId="1" applyAlignment="1" pivotButton="0" quotePrefix="0" xfId="0">
      <alignment horizontal="left" vertical="center" wrapText="1"/>
    </xf>
    <xf numFmtId="0" fontId="3" fillId="5" borderId="1" applyAlignment="1" pivotButton="0" quotePrefix="0" xfId="0">
      <alignment horizontal="center" vertical="center" wrapText="1"/>
    </xf>
    <xf numFmtId="0" fontId="3" fillId="4" borderId="1" applyAlignment="1" pivotButton="0" quotePrefix="0" xfId="0">
      <alignment horizontal="center" vertical="center" wrapText="1"/>
    </xf>
    <xf numFmtId="0" fontId="3" fillId="4" borderId="1" applyAlignment="1" pivotButton="0" quotePrefix="0" xfId="0">
      <alignment horizontal="left" vertical="center" wrapText="1"/>
    </xf>
    <xf numFmtId="0" fontId="4" fillId="0" borderId="0" pivotButton="0" quotePrefix="0" xfId="0"/>
    <xf numFmtId="0" fontId="3" fillId="0" borderId="1" pivotButton="0" quotePrefix="0" xfId="0"/>
    <xf numFmtId="0" fontId="4" fillId="0" borderId="1" pivotButton="0" quotePrefix="0" xfId="0"/>
    <xf numFmtId="164" fontId="4" fillId="0" borderId="1" pivotButton="0" quotePrefix="0" xfId="0"/>
    <xf numFmtId="0" fontId="1" fillId="0" borderId="0" pivotButton="0" quotePrefix="0" xfId="0"/>
    <xf numFmtId="0" fontId="3" fillId="3" borderId="1" pivotButton="0" quotePrefix="0" xfId="0"/>
    <xf numFmtId="0" fontId="4" fillId="3" borderId="1" pivotButton="0" quotePrefix="0" xfId="0"/>
    <xf numFmtId="0" fontId="3" fillId="4" borderId="1" pivotButton="0" quotePrefix="0" xfId="0"/>
    <xf numFmtId="0" fontId="4" fillId="4" borderId="1" pivotButton="0" quotePrefix="0" xfId="0"/>
    <xf numFmtId="164" fontId="4" fillId="4" borderId="1" pivotButton="0" quotePrefix="0" xfId="0"/>
    <xf numFmtId="0" fontId="0" fillId="5" borderId="1" pivotButton="0" quotePrefix="0" xfId="0"/>
    <xf numFmtId="0" fontId="2" fillId="6" borderId="1" applyAlignment="1" pivotButton="0" quotePrefix="0" xfId="0">
      <alignment horizontal="center" vertical="center" wrapText="1"/>
    </xf>
    <xf numFmtId="0" fontId="3" fillId="0" borderId="0" applyAlignment="1" pivotButton="0" quotePrefix="0" xfId="0">
      <alignment horizontal="left" vertical="top" wrapText="1"/>
    </xf>
    <xf numFmtId="0" fontId="4" fillId="0" borderId="0" applyAlignment="1" pivotButton="0" quotePrefix="0" xfId="0">
      <alignment horizontal="left" vertical="top" wrapText="1"/>
    </xf>
    <xf numFmtId="0" fontId="4" fillId="3" borderId="1" applyAlignment="1" pivotButton="0" quotePrefix="0" xfId="0">
      <alignment vertical="center"/>
    </xf>
    <xf numFmtId="0" fontId="3" fillId="3" borderId="1" applyAlignment="1" pivotButton="0" quotePrefix="0" xfId="0">
      <alignment horizontal="left" vertical="top" wrapText="1"/>
    </xf>
    <xf numFmtId="0" fontId="4" fillId="4" borderId="1" applyAlignment="1" pivotButton="0" quotePrefix="0" xfId="0">
      <alignment vertical="center"/>
    </xf>
    <xf numFmtId="0" fontId="3" fillId="4" borderId="1" applyAlignment="1" pivotButton="0" quotePrefix="0" xfId="0">
      <alignment horizontal="left" vertical="top" wrapText="1"/>
    </xf>
  </cellXfs>
  <cellStyles count="1">
    <cellStyle name="Normal" xfId="0" builtinId="0" hidden="0"/>
  </cellStyles>
  <dxfs count="2">
    <dxf>
      <font>
        <name val="Calibri"/>
        <b val="1"/>
        <color rgb="0022C55E"/>
        <sz val="10.5"/>
      </font>
      <fill>
        <patternFill patternType="solid">
          <fgColor rgb="00D1FAE5"/>
        </patternFill>
      </fill>
    </dxf>
    <dxf>
      <font>
        <name val="Calibri"/>
        <b val="1"/>
        <color rgb="00DC2626"/>
        <sz val="10.5"/>
      </font>
      <fill>
        <patternFill patternType="solid">
          <f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Statusverteilung Treppenhausreinigung</a:t>
            </a:r>
          </a:p>
        </rich>
      </tx>
    </title>
    <plotArea>
      <pieChart>
        <varyColors val="1"/>
        <ser>
          <idx val="0"/>
          <order val="0"/>
          <tx>
            <strRef>
              <f>'Übersicht'!B13</f>
            </strRef>
          </tx>
          <spPr>
            <a:ln xmlns:a="http://schemas.openxmlformats.org/drawingml/2006/main">
              <a:prstDash val="solid"/>
            </a:ln>
          </spPr>
          <cat>
            <numRef>
              <f>'Übersicht'!$A$14:$A$15</f>
            </numRef>
          </cat>
          <val>
            <numRef>
              <f>'Übersicht'!$B$14:$B$15</f>
            </numRef>
          </val>
        </ser>
        <firstSliceAng val="0"/>
      </pieChart>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Wohnungen je Etage</a:t>
            </a:r>
          </a:p>
        </rich>
      </tx>
    </title>
    <plotArea>
      <barChart>
        <barDir val="col"/>
        <grouping val="clustered"/>
        <ser>
          <idx val="0"/>
          <order val="0"/>
          <tx>
            <strRef>
              <f>'Übersicht'!B17</f>
            </strRef>
          </tx>
          <spPr>
            <a:ln xmlns:a="http://schemas.openxmlformats.org/drawingml/2006/main">
              <a:prstDash val="solid"/>
            </a:ln>
          </spPr>
          <cat>
            <numRef>
              <f>'Übersicht'!$A$18:$A$22</f>
            </numRef>
          </cat>
          <val>
            <numRef>
              <f>'Übersicht'!$B$18:$B$22</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Etage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Anzahl</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5</col>
      <colOff>0</colOff>
      <row>2</row>
      <rowOff>0</rowOff>
    </from>
    <ext cx="432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5</col>
      <colOff>0</colOff>
      <row>18</row>
      <rowOff>0</rowOff>
    </from>
    <ext cx="432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I19"/>
  <sheetViews>
    <sheetView workbookViewId="0">
      <pane ySplit="3" topLeftCell="A4" activePane="bottomLeft" state="frozen"/>
      <selection pane="bottomLeft" activeCell="A1" sqref="A1"/>
    </sheetView>
  </sheetViews>
  <sheetFormatPr baseColWidth="8" defaultRowHeight="15"/>
  <cols>
    <col width="9" customWidth="1" min="1" max="1"/>
    <col width="20" customWidth="1" min="2" max="2"/>
    <col width="12" customWidth="1" min="3" max="3"/>
    <col width="10" customWidth="1" min="4" max="4"/>
    <col width="14" customWidth="1" min="5" max="5"/>
    <col width="14" customWidth="1" min="6" max="6"/>
    <col width="14" customWidth="1" min="7" max="7"/>
    <col width="26" customWidth="1" min="8" max="8"/>
    <col width="34" customWidth="1" min="9" max="9"/>
  </cols>
  <sheetData>
    <row r="1" ht="26" customHeight="1">
      <c r="A1" s="1" t="inlineStr">
        <is>
          <t>Treppenhausreinigung – Reinigungsplan Wohnanlage Musterstraße 12, 10115 Berlin</t>
        </is>
      </c>
    </row>
    <row r="3" ht="32" customHeight="1">
      <c r="A3" s="2" t="inlineStr">
        <is>
          <t>Lfd. Nr.</t>
        </is>
      </c>
      <c r="B3" s="2" t="inlineStr">
        <is>
          <t>Mieter</t>
        </is>
      </c>
      <c r="C3" s="2" t="inlineStr">
        <is>
          <t>Wohnung Nr.</t>
        </is>
      </c>
      <c r="D3" s="2" t="inlineStr">
        <is>
          <t>Etage</t>
        </is>
      </c>
      <c r="E3" s="2" t="inlineStr">
        <is>
          <t>Woche Beginn</t>
        </is>
      </c>
      <c r="F3" s="2" t="inlineStr">
        <is>
          <t>Woche Ende</t>
        </is>
      </c>
      <c r="G3" s="2" t="inlineStr">
        <is>
          <t>Status</t>
        </is>
      </c>
      <c r="H3" s="2" t="inlineStr">
        <is>
          <t>Kontrolliert durch Hausmeister</t>
        </is>
      </c>
      <c r="I3" s="2" t="inlineStr">
        <is>
          <t>Bemerkung</t>
        </is>
      </c>
    </row>
    <row r="4">
      <c r="A4" s="3" t="n">
        <v>1</v>
      </c>
      <c r="B4" s="4" t="inlineStr">
        <is>
          <t>Thomas Müller</t>
        </is>
      </c>
      <c r="C4" s="3" t="inlineStr">
        <is>
          <t>Whg. 1</t>
        </is>
      </c>
      <c r="D4" s="3" t="inlineStr">
        <is>
          <t>EG</t>
        </is>
      </c>
      <c r="E4" s="3" t="inlineStr">
        <is>
          <t>20.07.2026</t>
        </is>
      </c>
      <c r="F4" s="3" t="inlineStr">
        <is>
          <t>26.07.2026</t>
        </is>
      </c>
      <c r="G4" s="5" t="inlineStr">
        <is>
          <t>Erledigt</t>
        </is>
      </c>
      <c r="H4" s="5" t="inlineStr">
        <is>
          <t>Ja</t>
        </is>
      </c>
      <c r="I4" s="4" t="inlineStr">
        <is>
          <t>Treppenhaus fristgerecht gereinigt</t>
        </is>
      </c>
    </row>
    <row r="5">
      <c r="A5" s="6" t="n">
        <v>2</v>
      </c>
      <c r="B5" s="7" t="inlineStr">
        <is>
          <t>Anna Schmidt</t>
        </is>
      </c>
      <c r="C5" s="6" t="inlineStr">
        <is>
          <t>Whg. 2</t>
        </is>
      </c>
      <c r="D5" s="6" t="inlineStr">
        <is>
          <t>1. OG</t>
        </is>
      </c>
      <c r="E5" s="6" t="inlineStr">
        <is>
          <t>27.07.2026</t>
        </is>
      </c>
      <c r="F5" s="6" t="inlineStr">
        <is>
          <t>02.08.2026</t>
        </is>
      </c>
      <c r="G5" s="5" t="inlineStr">
        <is>
          <t>Ausstehend</t>
        </is>
      </c>
      <c r="H5" s="5" t="inlineStr">
        <is>
          <t>Nein</t>
        </is>
      </c>
      <c r="I5" s="7" t="inlineStr"/>
    </row>
    <row r="6">
      <c r="A6" s="3" t="n">
        <v>3</v>
      </c>
      <c r="B6" s="4" t="inlineStr">
        <is>
          <t>Michael Weber</t>
        </is>
      </c>
      <c r="C6" s="3" t="inlineStr">
        <is>
          <t>Whg. 3</t>
        </is>
      </c>
      <c r="D6" s="3" t="inlineStr">
        <is>
          <t>1. OG</t>
        </is>
      </c>
      <c r="E6" s="3" t="inlineStr">
        <is>
          <t>03.08.2026</t>
        </is>
      </c>
      <c r="F6" s="3" t="inlineStr">
        <is>
          <t>09.08.2026</t>
        </is>
      </c>
      <c r="G6" s="5" t="inlineStr">
        <is>
          <t>Ausstehend</t>
        </is>
      </c>
      <c r="H6" s="5" t="inlineStr">
        <is>
          <t>Nein</t>
        </is>
      </c>
      <c r="I6" s="4" t="inlineStr"/>
    </row>
    <row r="7">
      <c r="A7" s="6" t="n">
        <v>4</v>
      </c>
      <c r="B7" s="7" t="inlineStr">
        <is>
          <t>Julia Wagner</t>
        </is>
      </c>
      <c r="C7" s="6" t="inlineStr">
        <is>
          <t>Whg. 4</t>
        </is>
      </c>
      <c r="D7" s="6" t="inlineStr">
        <is>
          <t>2. OG</t>
        </is>
      </c>
      <c r="E7" s="6" t="inlineStr">
        <is>
          <t>10.08.2026</t>
        </is>
      </c>
      <c r="F7" s="6" t="inlineStr">
        <is>
          <t>16.08.2026</t>
        </is>
      </c>
      <c r="G7" s="5" t="inlineStr">
        <is>
          <t>Ausstehend</t>
        </is>
      </c>
      <c r="H7" s="5" t="inlineStr">
        <is>
          <t>Nein</t>
        </is>
      </c>
      <c r="I7" s="7" t="inlineStr"/>
    </row>
    <row r="8">
      <c r="A8" s="3" t="n">
        <v>5</v>
      </c>
      <c r="B8" s="4" t="inlineStr">
        <is>
          <t>Stefan Becker</t>
        </is>
      </c>
      <c r="C8" s="3" t="inlineStr">
        <is>
          <t>Whg. 5</t>
        </is>
      </c>
      <c r="D8" s="3" t="inlineStr">
        <is>
          <t>2. OG</t>
        </is>
      </c>
      <c r="E8" s="3" t="inlineStr">
        <is>
          <t>17.08.2026</t>
        </is>
      </c>
      <c r="F8" s="3" t="inlineStr">
        <is>
          <t>23.08.2026</t>
        </is>
      </c>
      <c r="G8" s="5" t="inlineStr">
        <is>
          <t>Ausstehend</t>
        </is>
      </c>
      <c r="H8" s="5" t="inlineStr">
        <is>
          <t>Nein</t>
        </is>
      </c>
      <c r="I8" s="4" t="inlineStr"/>
    </row>
    <row r="9">
      <c r="A9" s="6" t="n">
        <v>6</v>
      </c>
      <c r="B9" s="7" t="inlineStr">
        <is>
          <t>Sabine Fischer</t>
        </is>
      </c>
      <c r="C9" s="6" t="inlineStr">
        <is>
          <t>Whg. 6</t>
        </is>
      </c>
      <c r="D9" s="6" t="inlineStr">
        <is>
          <t>3. OG</t>
        </is>
      </c>
      <c r="E9" s="6" t="inlineStr">
        <is>
          <t>24.08.2026</t>
        </is>
      </c>
      <c r="F9" s="6" t="inlineStr">
        <is>
          <t>30.08.2026</t>
        </is>
      </c>
      <c r="G9" s="5" t="inlineStr">
        <is>
          <t>Ausstehend</t>
        </is>
      </c>
      <c r="H9" s="5" t="inlineStr">
        <is>
          <t>Nein</t>
        </is>
      </c>
      <c r="I9" s="7" t="inlineStr"/>
    </row>
    <row r="10">
      <c r="A10" s="3" t="n">
        <v>7</v>
      </c>
      <c r="B10" s="4" t="inlineStr">
        <is>
          <t>Andreas Hoffmann</t>
        </is>
      </c>
      <c r="C10" s="3" t="inlineStr">
        <is>
          <t>Whg. 7</t>
        </is>
      </c>
      <c r="D10" s="3" t="inlineStr">
        <is>
          <t>3. OG</t>
        </is>
      </c>
      <c r="E10" s="3" t="inlineStr">
        <is>
          <t>31.08.2026</t>
        </is>
      </c>
      <c r="F10" s="3" t="inlineStr">
        <is>
          <t>06.09.2026</t>
        </is>
      </c>
      <c r="G10" s="5" t="inlineStr">
        <is>
          <t>Ausstehend</t>
        </is>
      </c>
      <c r="H10" s="5" t="inlineStr">
        <is>
          <t>Nein</t>
        </is>
      </c>
      <c r="I10" s="4" t="inlineStr"/>
    </row>
    <row r="11">
      <c r="A11" s="6" t="n">
        <v>8</v>
      </c>
      <c r="B11" s="7" t="inlineStr">
        <is>
          <t>Katrin Schulz</t>
        </is>
      </c>
      <c r="C11" s="6" t="inlineStr">
        <is>
          <t>Whg. 8</t>
        </is>
      </c>
      <c r="D11" s="6" t="inlineStr">
        <is>
          <t>DG</t>
        </is>
      </c>
      <c r="E11" s="6" t="inlineStr">
        <is>
          <t>07.09.2026</t>
        </is>
      </c>
      <c r="F11" s="6" t="inlineStr">
        <is>
          <t>13.09.2026</t>
        </is>
      </c>
      <c r="G11" s="5" t="inlineStr">
        <is>
          <t>Ausstehend</t>
        </is>
      </c>
      <c r="H11" s="5" t="inlineStr">
        <is>
          <t>Nein</t>
        </is>
      </c>
      <c r="I11" s="7" t="inlineStr"/>
    </row>
    <row r="12">
      <c r="A12" s="3" t="n">
        <v>9</v>
      </c>
      <c r="B12" s="4" t="inlineStr">
        <is>
          <t>Peter Zimmermann</t>
        </is>
      </c>
      <c r="C12" s="3" t="inlineStr">
        <is>
          <t>Whg. 9</t>
        </is>
      </c>
      <c r="D12" s="3" t="inlineStr">
        <is>
          <t>DG</t>
        </is>
      </c>
      <c r="E12" s="3" t="inlineStr">
        <is>
          <t>14.09.2026</t>
        </is>
      </c>
      <c r="F12" s="3" t="inlineStr">
        <is>
          <t>20.09.2026</t>
        </is>
      </c>
      <c r="G12" s="5" t="inlineStr">
        <is>
          <t>Ausstehend</t>
        </is>
      </c>
      <c r="H12" s="5" t="inlineStr">
        <is>
          <t>Nein</t>
        </is>
      </c>
      <c r="I12" s="4" t="inlineStr"/>
    </row>
    <row r="13">
      <c r="A13" s="6" t="n">
        <v>10</v>
      </c>
      <c r="B13" s="7" t="inlineStr">
        <is>
          <t>Nicole Krüger</t>
        </is>
      </c>
      <c r="C13" s="6" t="inlineStr">
        <is>
          <t>Whg. 10</t>
        </is>
      </c>
      <c r="D13" s="6" t="inlineStr">
        <is>
          <t>EG</t>
        </is>
      </c>
      <c r="E13" s="6" t="inlineStr">
        <is>
          <t>21.09.2026</t>
        </is>
      </c>
      <c r="F13" s="6" t="inlineStr">
        <is>
          <t>27.09.2026</t>
        </is>
      </c>
      <c r="G13" s="5" t="inlineStr">
        <is>
          <t>Ausstehend</t>
        </is>
      </c>
      <c r="H13" s="5" t="inlineStr">
        <is>
          <t>Nein</t>
        </is>
      </c>
      <c r="I13" s="7" t="inlineStr">
        <is>
          <t>Vertretung bei Abwesenheit klären</t>
        </is>
      </c>
    </row>
    <row r="15">
      <c r="B15" s="8" t="inlineStr">
        <is>
          <t>Zusammenfassung</t>
        </is>
      </c>
    </row>
    <row r="16">
      <c r="B16" s="9" t="inlineStr">
        <is>
          <t>Anzahl Mieter gesamt</t>
        </is>
      </c>
      <c r="D16" s="10">
        <f>COUNTA(B4:B13)</f>
        <v/>
      </c>
    </row>
    <row r="17">
      <c r="B17" s="9" t="inlineStr">
        <is>
          <t>Anzahl erledigt</t>
        </is>
      </c>
      <c r="D17" s="10">
        <f>COUNTIF(G4:G13,"Erledigt")</f>
        <v/>
      </c>
    </row>
    <row r="18">
      <c r="B18" s="9" t="inlineStr">
        <is>
          <t>Anzahl ausstehend</t>
        </is>
      </c>
      <c r="D18" s="10">
        <f>COUNTIF(G4:G13,"Ausstehend")</f>
        <v/>
      </c>
    </row>
    <row r="19">
      <c r="B19" s="9" t="inlineStr">
        <is>
          <t>Quote erledigt</t>
        </is>
      </c>
      <c r="D19" s="11">
        <f>IFERROR(D17/D16,0)</f>
        <v/>
      </c>
    </row>
  </sheetData>
  <mergeCells count="2">
    <mergeCell ref="A1:I1"/>
    <mergeCell ref="B15:C15"/>
  </mergeCells>
  <conditionalFormatting sqref="G4:G13">
    <cfRule type="expression" priority="1" dxfId="0" stopIfTrue="1">
      <formula>G4="Erledigt"</formula>
    </cfRule>
    <cfRule type="expression" priority="2" dxfId="1" stopIfTrue="1">
      <formula>G4="Ausstehend"</formula>
    </cfRule>
  </conditionalFormatting>
  <dataValidations count="2">
    <dataValidation sqref="G4:G13" showErrorMessage="1" showInputMessage="1" allowBlank="1" type="list">
      <formula1>"Erledigt,Ausstehend,In Bearbeitung"</formula1>
    </dataValidation>
    <dataValidation sqref="H4:H13" showErrorMessage="1" showInputMessage="1" allowBlank="1" type="list">
      <formula1>"Ja,Nein"</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22"/>
  <sheetViews>
    <sheetView workbookViewId="0">
      <selection activeCell="A1" sqref="A1"/>
    </sheetView>
  </sheetViews>
  <sheetFormatPr baseColWidth="8" defaultRowHeight="15"/>
  <cols>
    <col width="28" customWidth="1" min="1" max="1"/>
    <col width="16" customWidth="1" min="2" max="2"/>
    <col width="22" customWidth="1" min="3" max="3"/>
    <col width="20" customWidth="1" min="4" max="4"/>
    <col width="4" customWidth="1" min="5" max="5"/>
  </cols>
  <sheetData>
    <row r="1" ht="26" customHeight="1">
      <c r="A1" s="12" t="inlineStr">
        <is>
          <t>Übersicht &amp; Kennzahlen – Treppenhausreinigung</t>
        </is>
      </c>
    </row>
    <row r="3">
      <c r="A3" s="2" t="inlineStr">
        <is>
          <t>Kennzahl</t>
        </is>
      </c>
      <c r="B3" s="2" t="inlineStr">
        <is>
          <t>Wert</t>
        </is>
      </c>
    </row>
    <row r="4">
      <c r="A4" s="13" t="inlineStr">
        <is>
          <t>Anzahl Wohnungen gesamt</t>
        </is>
      </c>
      <c r="B4" s="14">
        <f>COUNTA(Reinigungsplan!B4:B13)</f>
        <v/>
      </c>
    </row>
    <row r="5">
      <c r="A5" s="15" t="inlineStr">
        <is>
          <t>Anzahl erledigt</t>
        </is>
      </c>
      <c r="B5" s="16">
        <f>COUNTIF(Reinigungsplan!G4:G13,"Erledigt")</f>
        <v/>
      </c>
    </row>
    <row r="6">
      <c r="A6" s="13" t="inlineStr">
        <is>
          <t>Anzahl ausstehend</t>
        </is>
      </c>
      <c r="B6" s="14">
        <f>COUNTIF(Reinigungsplan!G4:G13,"Ausstehend")</f>
        <v/>
      </c>
    </row>
    <row r="7">
      <c r="A7" s="15" t="inlineStr">
        <is>
          <t>Anteil erledigt</t>
        </is>
      </c>
      <c r="B7" s="17">
        <f>IFERROR(B5/B4,0)</f>
        <v/>
      </c>
    </row>
    <row r="8">
      <c r="A8" s="13" t="inlineStr">
        <is>
          <t>Anzahl kontrolliert (Hausmeister)</t>
        </is>
      </c>
      <c r="B8" s="14">
        <f>COUNTIF(Reinigungsplan!H4:H13,"Ja")</f>
        <v/>
      </c>
    </row>
    <row r="10">
      <c r="A10" s="10" t="inlineStr">
        <is>
          <t>Wohnung Nr. suchen:</t>
        </is>
      </c>
      <c r="B10" s="18" t="inlineStr">
        <is>
          <t>Whg. 3</t>
        </is>
      </c>
      <c r="C10" s="10" t="inlineStr">
        <is>
          <t>Zuständiger Mieter:</t>
        </is>
      </c>
      <c r="D10" s="10">
        <f>IFERROR(VLOOKUP(B10,Reinigungsplan!C4:I13,2,0),"Nicht gefunden")</f>
        <v/>
      </c>
    </row>
    <row r="13">
      <c r="A13" s="19" t="inlineStr">
        <is>
          <t>Status</t>
        </is>
      </c>
      <c r="B13" s="19" t="inlineStr">
        <is>
          <t>Anzahl</t>
        </is>
      </c>
    </row>
    <row r="14">
      <c r="A14" s="9" t="inlineStr">
        <is>
          <t>Erledigt</t>
        </is>
      </c>
      <c r="B14" s="9">
        <f>COUNTIF(Reinigungsplan!G4:G13,"Erledigt")</f>
        <v/>
      </c>
    </row>
    <row r="15">
      <c r="A15" s="9" t="inlineStr">
        <is>
          <t>Ausstehend</t>
        </is>
      </c>
      <c r="B15" s="9">
        <f>COUNTIF(Reinigungsplan!G4:G13,"Ausstehend")</f>
        <v/>
      </c>
    </row>
    <row r="17">
      <c r="A17" s="19" t="inlineStr">
        <is>
          <t>Etage</t>
        </is>
      </c>
      <c r="B17" s="19" t="inlineStr">
        <is>
          <t>Anzahl Wohnungen</t>
        </is>
      </c>
    </row>
    <row r="18">
      <c r="A18" s="13" t="inlineStr">
        <is>
          <t>EG</t>
        </is>
      </c>
      <c r="B18" s="13">
        <f>COUNTIF(Reinigungsplan!D4:D13,"EG")</f>
        <v/>
      </c>
    </row>
    <row r="19">
      <c r="A19" s="15" t="inlineStr">
        <is>
          <t>1. OG</t>
        </is>
      </c>
      <c r="B19" s="15">
        <f>COUNTIF(Reinigungsplan!D4:D13,"1. OG")</f>
        <v/>
      </c>
    </row>
    <row r="20">
      <c r="A20" s="13" t="inlineStr">
        <is>
          <t>2. OG</t>
        </is>
      </c>
      <c r="B20" s="13">
        <f>COUNTIF(Reinigungsplan!D4:D13,"2. OG")</f>
        <v/>
      </c>
    </row>
    <row r="21">
      <c r="A21" s="15" t="inlineStr">
        <is>
          <t>3. OG</t>
        </is>
      </c>
      <c r="B21" s="15">
        <f>COUNTIF(Reinigungsplan!D4:D13,"3. OG")</f>
        <v/>
      </c>
    </row>
    <row r="22">
      <c r="A22" s="13" t="inlineStr">
        <is>
          <t>DG</t>
        </is>
      </c>
      <c r="B22" s="13">
        <f>COUNTIF(Reinigungsplan!D4:D13,"DG")</f>
        <v/>
      </c>
    </row>
  </sheetData>
  <mergeCells count="1">
    <mergeCell ref="A1:F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A28"/>
  <sheetViews>
    <sheetView workbookViewId="0">
      <selection activeCell="A1" sqref="A1"/>
    </sheetView>
  </sheetViews>
  <sheetFormatPr baseColWidth="8" defaultRowHeight="15"/>
  <cols>
    <col width="100" customWidth="1" min="1" max="1"/>
  </cols>
  <sheetData>
    <row r="1" ht="30" customHeight="1">
      <c r="A1" s="20" t="inlineStr">
        <is>
          <t>Hausverwaltung Musterstraße 12, 10115 Berlin
Telefon: 030 1234567 | E-Mail: verwaltung@musterhaus-berlin.de</t>
        </is>
      </c>
    </row>
    <row r="2" ht="10" customHeight="1"/>
    <row r="3" ht="16" customHeight="1">
      <c r="A3" s="20" t="inlineStr"/>
    </row>
    <row r="4" ht="16" customHeight="1">
      <c r="A4" s="20" t="inlineStr">
        <is>
          <t>An alle Mieterinnen und Mieter</t>
        </is>
      </c>
    </row>
    <row r="5" ht="16" customHeight="1">
      <c r="A5" s="20" t="inlineStr">
        <is>
          <t>Musterstraße 12</t>
        </is>
      </c>
    </row>
    <row r="6" ht="16" customHeight="1">
      <c r="A6" s="20" t="inlineStr">
        <is>
          <t>10115 Berlin</t>
        </is>
      </c>
    </row>
    <row r="7" ht="16" customHeight="1">
      <c r="A7" s="20" t="inlineStr"/>
    </row>
    <row r="8" ht="16" customHeight="1">
      <c r="A8" s="20" t="inlineStr">
        <is>
          <t>Berlin, 21.07.2026</t>
        </is>
      </c>
    </row>
    <row r="9" ht="16" customHeight="1">
      <c r="A9" s="20" t="inlineStr"/>
    </row>
    <row r="10" ht="16" customHeight="1">
      <c r="A10" s="21" t="inlineStr">
        <is>
          <t>Betreff: Regelung der Treppenhausreinigung ab 20.07.2026</t>
        </is>
      </c>
    </row>
    <row r="11" ht="16" customHeight="1">
      <c r="A11" s="20" t="inlineStr"/>
    </row>
    <row r="12" ht="16" customHeight="1">
      <c r="A12" s="20" t="inlineStr">
        <is>
          <t>Sehr geehrte Damen und Herren,</t>
        </is>
      </c>
    </row>
    <row r="13" ht="16" customHeight="1">
      <c r="A13" s="20" t="inlineStr"/>
    </row>
    <row r="14" ht="30" customHeight="1">
      <c r="A14" s="20" t="inlineStr">
        <is>
          <t>hiermit informieren wir Sie über den neu erstellten Reinigungsplan für das Treppenhaus unserer Wohnanlage. Die Reinigung erfolgt turnusgemäß im wöchentlichen Wechsel unter allen Mietparteien und beginnt jeweils montags.</t>
        </is>
      </c>
    </row>
    <row r="15" ht="16" customHeight="1">
      <c r="A15" s="20" t="inlineStr"/>
    </row>
    <row r="16" ht="30" customHeight="1">
      <c r="A16" s="20" t="inlineStr">
        <is>
          <t>Den aktuellen Reinigungsplan mit der Zuteilung der einzelnen Wochen entnehmen Sie bitte dem beiliegenden Aushang im Treppenhaus sowie dem Arbeitsblatt "Reinigungsplan" dieser Datei. Wir bitten Sie, die Reinigung des Treppenhauses, der Fenster im Treppenhaus sowie des Hauseingangsbereichs in der jeweils Ihnen zugewiesenen Woche gewissenhaft durchzuführen.</t>
        </is>
      </c>
    </row>
    <row r="17" ht="16" customHeight="1">
      <c r="A17" s="20" t="inlineStr"/>
    </row>
    <row r="18" ht="30" customHeight="1">
      <c r="A18" s="20" t="inlineStr">
        <is>
          <t>Sollten Sie in Ihrer zugewiesenen Woche verhindert sein, bitten wir Sie, rechtzeitig für eine Vertretung durch eine andere Mietpartei zu sorgen und uns hierüber kurz zu informieren. Bei wiederholter Nichteinhaltung des Reinigungsplans behalten wir uns vor, eine externe Reinigungsfirma auf Kosten der säumigen Mietpartei zu beauftragen.</t>
        </is>
      </c>
    </row>
    <row r="19" ht="16" customHeight="1">
      <c r="A19" s="20" t="inlineStr"/>
    </row>
    <row r="20" ht="30" customHeight="1">
      <c r="A20" s="20" t="inlineStr">
        <is>
          <t>Der Hausmeister wird die ordnungsgemäße Durchführung der Reinigung stichprobenartig kontrollieren.</t>
        </is>
      </c>
    </row>
    <row r="21" ht="16" customHeight="1">
      <c r="A21" s="20" t="inlineStr"/>
    </row>
    <row r="22" ht="30" customHeight="1">
      <c r="A22" s="20" t="inlineStr">
        <is>
          <t>Für Rückfragen stehen wir Ihnen gerne unter der oben genannten Telefonnummer oder per E-Mail zur Verfügung.</t>
        </is>
      </c>
    </row>
    <row r="23" ht="16" customHeight="1">
      <c r="A23" s="20" t="inlineStr"/>
    </row>
    <row r="24" ht="16" customHeight="1">
      <c r="A24" s="20" t="inlineStr">
        <is>
          <t>Mit freundlichen Grüßen</t>
        </is>
      </c>
    </row>
    <row r="25" ht="16" customHeight="1">
      <c r="A25" s="20" t="inlineStr"/>
    </row>
    <row r="26" ht="16" customHeight="1">
      <c r="A26" s="20" t="inlineStr"/>
    </row>
    <row r="27" ht="16" customHeight="1">
      <c r="A27" s="20" t="inlineStr">
        <is>
          <t>Hausverwaltung Musterstraße 12</t>
        </is>
      </c>
    </row>
    <row r="28" ht="16" customHeight="1">
      <c r="A28" s="20" t="inlineStr">
        <is>
          <t>i.A. Andrea Lehmann</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30" customWidth="1" min="1" max="1"/>
    <col width="90" customWidth="1" min="2" max="2"/>
  </cols>
  <sheetData>
    <row r="1" ht="26" customHeight="1">
      <c r="A1" s="12" t="inlineStr">
        <is>
          <t>Hinweise zur Nutzung dieser Arbeitsmappe</t>
        </is>
      </c>
    </row>
    <row r="3">
      <c r="A3" s="2" t="inlineStr">
        <is>
          <t>Arbeitsblatt</t>
        </is>
      </c>
      <c r="B3" s="2" t="inlineStr">
        <is>
          <t>Beschreibung</t>
        </is>
      </c>
    </row>
    <row r="4" ht="60" customHeight="1">
      <c r="A4" s="22" t="inlineStr">
        <is>
          <t>Reinigungsplan</t>
        </is>
      </c>
      <c r="B4" s="23" t="inlineStr">
        <is>
          <t>Enthält den vollständigen Reinigungsplan mit Mieter, Wohnung, Etage, zugewiesener Woche, Status und Kontrolle durch den Hausmeister. Status und Kontrollspalte sind über Dropdown-Listen editierbar (gelb hinterlegt).</t>
        </is>
      </c>
    </row>
    <row r="5" ht="60" customHeight="1">
      <c r="A5" s="24" t="inlineStr">
        <is>
          <t>Übersicht</t>
        </is>
      </c>
      <c r="B5" s="25" t="inlineStr">
        <is>
          <t>Zeigt Kennzahlen zum Reinigungsplan (Anzahl erledigt/ausstehend, Anteil in Prozent) sowie ein Suchfeld: Wohnungsnummer eingeben (gelbe Zelle) und den zuständigen Mieter per VLOOKUP anzeigen lassen. Zusätzlich Kreis- und Balkendiagramm zur Visualisierung.</t>
        </is>
      </c>
    </row>
    <row r="6" ht="60" customHeight="1">
      <c r="A6" s="22" t="inlineStr">
        <is>
          <t>Anschreiben</t>
        </is>
      </c>
      <c r="B6" s="23" t="inlineStr">
        <is>
          <t>Vorformuliertes Musterschreiben an alle Mieter zur Ankündigung und Erläuterung der Treppenhausreinigung. Text kann direkt angepasst und ausgedruckt bzw. kopiert werden.</t>
        </is>
      </c>
    </row>
    <row r="7" ht="60" customHeight="1">
      <c r="A7" s="24" t="inlineStr">
        <is>
          <t>Hinweise</t>
        </is>
      </c>
      <c r="B7" s="25" t="inlineStr">
        <is>
          <t>Diese Übersicht erklärt Aufbau und Nutzung aller Arbeitsblätter dieser Datei.</t>
        </is>
      </c>
    </row>
    <row r="9">
      <c r="A9" s="19" t="inlineStr">
        <is>
          <t>Tipp</t>
        </is>
      </c>
      <c r="B9" s="19" t="inlineStr">
        <is>
          <t>Erläuterung</t>
        </is>
      </c>
    </row>
    <row r="10" ht="32" customHeight="1">
      <c r="A10" s="14" t="inlineStr">
        <is>
          <t>Status aktualisieren</t>
        </is>
      </c>
      <c r="B10" s="23" t="inlineStr">
        <is>
          <t>Bitte nach jeder abgeschlossenen Reinigungswoche den Status im Reinigungsplan auf "Erledigt" setzen.</t>
        </is>
      </c>
    </row>
    <row r="11" ht="32" customHeight="1">
      <c r="A11" s="16" t="inlineStr">
        <is>
          <t>Kontrolle dokumentieren</t>
        </is>
      </c>
      <c r="B11" s="25" t="inlineStr">
        <is>
          <t>Der Hausmeister trägt "Ja"/"Nein" in die Kontrollspalte ein, sobald eine Prüfung erfolgt ist.</t>
        </is>
      </c>
    </row>
    <row r="12" ht="32" customHeight="1">
      <c r="A12" s="14" t="inlineStr">
        <is>
          <t>Vertretungen</t>
        </is>
      </c>
      <c r="B12" s="23" t="inlineStr">
        <is>
          <t>Vertretungsregelungen bitte in der Bemerkungsspalte festhalten.</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2026-07-21T17:10:15Z</dcterms:created>
  <dcterms:modified xmlns:dcterms="http://purl.org/dc/terms/" xmlns:xsi="http://www.w3.org/2001/XMLSchema-instance" xsi:type="dcterms:W3CDTF">2026-07-21T17:10:15Z</dcterms:modified>
</cp:coreProperties>
</file>