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erhöhungen" sheetId="1" state="visible" r:id="rId1"/>
    <sheet xmlns:r="http://schemas.openxmlformats.org/officeDocument/2006/relationships" name="Kosten &amp; Parameter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'Mieterhöhungen'!$A$8:$Z$108</definedName>
    <definedName name="_xlnm._FilterDatabase" localSheetId="1" hidden="1">'Kosten &amp; Parameter'!$A$7:$G$107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.##0,00 &quot;€&quot;"/>
    <numFmt numFmtId="165" formatCode="#.##0,00"/>
    <numFmt numFmtId="166" formatCode="DD.MM.YYYY"/>
    <numFmt numFmtId="167" formatCode="0,00 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F2937"/>
      <sz val="10"/>
    </font>
    <font>
      <name val="Calibri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C4C73"/>
      </patternFill>
    </fill>
    <fill>
      <patternFill patternType="solid">
        <fgColor rgb="00EEF2F7"/>
      </patternFill>
    </fill>
    <fill>
      <patternFill patternType="solid">
        <fgColor rgb="00F8FAFC"/>
      </patternFill>
    </fill>
    <fill>
      <patternFill patternType="solid">
        <fgColor rgb="00FFFBE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2" fillId="3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left" vertical="top" wrapText="1"/>
    </xf>
    <xf numFmtId="167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5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 Mieterhöhung je Mietverhältnis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'Mieterhöhungen'!T8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solidFill>
                <a:srgbClr val="15803D"/>
              </a:solidFill>
              <a:prstDash val="solid"/>
            </a:ln>
          </spPr>
          <cat>
            <numRef>
              <f>'Mieterhöhungen'!$B$9:$B$108</f>
            </numRef>
          </cat>
          <val>
            <numRef>
              <f>'Mieterhöhungen'!$T$9:$T$108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Mieter/in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Monatliche Mieterhöhung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monatlicher Mehrerlöse nach Stadt</a:t>
            </a:r>
          </a:p>
        </rich>
      </tx>
    </title>
    <plotArea>
      <pieChart>
        <varyColors val="1"/>
        <ser>
          <idx val="0"/>
          <order val="0"/>
          <tx>
            <strRef>
              <f>'Übersicht'!B13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'Übersicht'!$A$14:$A$23</f>
            </numRef>
          </cat>
          <val>
            <numRef>
              <f>'Übersicht'!$B$14:$B$23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111</row>
      <rowOff>0</rowOff>
    </from>
    <ext cx="104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9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8"/>
  <sheetViews>
    <sheetView showGridLines="0" zoomScale="8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30" customWidth="1" min="3" max="3"/>
    <col width="15" customWidth="1" min="4" max="4"/>
    <col width="16" customWidth="1" min="5" max="5"/>
    <col width="17" customWidth="1" min="6" max="6"/>
    <col width="18" customWidth="1" min="7" max="7"/>
    <col width="18" customWidth="1" min="8" max="8"/>
    <col width="23" customWidth="1" min="9" max="9"/>
    <col width="28" customWidth="1" min="10" max="10"/>
    <col width="19" customWidth="1" min="11" max="11"/>
    <col width="22" customWidth="1" min="12" max="12"/>
    <col width="22" customWidth="1" min="13" max="13"/>
    <col width="20" customWidth="1" min="14" max="14"/>
    <col width="19" customWidth="1" min="15" max="15"/>
    <col width="20" customWidth="1" min="16" max="16"/>
    <col width="20" customWidth="1" min="17" max="17"/>
    <col width="16" customWidth="1" min="18" max="18"/>
    <col width="19" customWidth="1" min="19" max="19"/>
    <col width="20" customWidth="1" min="20" max="20"/>
    <col width="18" customWidth="1" min="21" max="21"/>
    <col width="23" customWidth="1" min="22" max="22"/>
    <col width="19" customWidth="1" min="23" max="23"/>
    <col width="25" customWidth="1" min="24" max="24"/>
    <col width="22" customWidth="1" min="25" max="25"/>
    <col width="34" customWidth="1" min="26" max="26"/>
  </cols>
  <sheetData>
    <row r="1" ht="27" customHeight="1">
      <c r="A1" s="1" t="inlineStr">
        <is>
          <t>Mieterhöhung – Neue Heizung | Überschlägige Modernisierungsumlage</t>
        </is>
      </c>
    </row>
    <row r="2"/>
    <row r="3">
      <c r="A3" s="2" t="inlineStr">
        <is>
          <t>Durchschnittliche monatliche Mieterhöhung</t>
        </is>
      </c>
      <c r="B3" s="3">
        <f>IFERROR(AVERAGE($T$9:$T$108),0)</f>
        <v/>
      </c>
      <c r="D3" s="2" t="inlineStr">
        <is>
          <t>Gesamte monatliche Mehrerlöse</t>
        </is>
      </c>
      <c r="E3" s="3">
        <f>SUM($T$9:$T$108)</f>
        <v/>
      </c>
      <c r="G3" s="2" t="inlineStr">
        <is>
          <t>Fälle mit Prüfungshinweis</t>
        </is>
      </c>
      <c r="H3" s="4">
        <f>COUNTIF($Y$9:$Y$108,"Prüfen")</f>
        <v/>
      </c>
      <c r="J3" s="2" t="inlineStr">
        <is>
          <t>Gesamte umlagefähige Kosten</t>
        </is>
      </c>
      <c r="K3" s="3">
        <f>SUM($O$9:$O$108)</f>
        <v/>
      </c>
    </row>
    <row r="4"/>
    <row r="5" ht="27" customHeight="1">
      <c r="A5" s="5" t="inlineStr">
        <is>
          <t>Planungshinweis</t>
        </is>
      </c>
      <c r="B5" s="6" t="inlineStr">
        <is>
          <t>Die Berechnung ist eine Planungshilfe und ersetzt keine rechtliche Prüfung nach § 559 BGB.</t>
        </is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8" t="n"/>
    </row>
    <row r="6" ht="31" customHeight="1">
      <c r="A6" s="5" t="inlineStr">
        <is>
          <t>Bearbeitung</t>
        </is>
      </c>
      <c r="B6" s="9" t="inlineStr">
        <is>
          <t>Gelbe Zellen sind Eingabefelder. Kosten, Fördermittel, Erhaltungsaufwand und rechtliche Voraussetzungen sind vor Versand einer Erklärung zu prüfen.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8" t="n"/>
    </row>
    <row r="7"/>
    <row r="8" ht="40" customHeight="1">
      <c r="A8" s="10" t="inlineStr">
        <is>
          <t>Fall-ID</t>
        </is>
      </c>
      <c r="B8" s="10" t="inlineStr">
        <is>
          <t>Mieter/in</t>
        </is>
      </c>
      <c r="C8" s="10" t="inlineStr">
        <is>
          <t>Objekt / Straße</t>
        </is>
      </c>
      <c r="D8" s="10" t="inlineStr">
        <is>
          <t>Stadt</t>
        </is>
      </c>
      <c r="E8" s="10" t="inlineStr">
        <is>
          <t>Wohnfläche in m²</t>
        </is>
      </c>
      <c r="F8" s="10" t="inlineStr">
        <is>
          <t>Einzug / Mietbeginn</t>
        </is>
      </c>
      <c r="G8" s="10" t="inlineStr">
        <is>
          <t>Aktuelle Kaltmiete</t>
        </is>
      </c>
      <c r="H8" s="10" t="inlineStr">
        <is>
          <t>Aktuelle Warmmiete</t>
        </is>
      </c>
      <c r="I8" s="10" t="inlineStr">
        <is>
          <t>Heizungsart bisher</t>
        </is>
      </c>
      <c r="J8" s="10" t="inlineStr">
        <is>
          <t>Neue Heizungsart</t>
        </is>
      </c>
      <c r="K8" s="10" t="inlineStr">
        <is>
          <t>Modernisierungsdatum</t>
        </is>
      </c>
      <c r="L8" s="10" t="inlineStr">
        <is>
          <t>Gesamtkosten neue Heizung</t>
        </is>
      </c>
      <c r="M8" s="10" t="inlineStr">
        <is>
          <t>Anteil Erhaltungsaufwand</t>
        </is>
      </c>
      <c r="N8" s="10" t="inlineStr">
        <is>
          <t>Fördermittel / Zuschüsse</t>
        </is>
      </c>
      <c r="O8" s="10" t="inlineStr">
        <is>
          <t>Umlagefähige Kosten</t>
        </is>
      </c>
      <c r="P8" s="10" t="inlineStr">
        <is>
          <t>Kostenanteil Wohnung</t>
        </is>
      </c>
      <c r="Q8" s="10" t="inlineStr">
        <is>
          <t>Modernisierungskosten je m²</t>
        </is>
      </c>
      <c r="R8" s="10" t="inlineStr">
        <is>
          <t>Umlagesatz p. a.</t>
        </is>
      </c>
      <c r="S8" s="10" t="inlineStr">
        <is>
          <t>Jährliche Mieterhöhung</t>
        </is>
      </c>
      <c r="T8" s="10" t="inlineStr">
        <is>
          <t>Monatliche Mieterhöhung</t>
        </is>
      </c>
      <c r="U8" s="10" t="inlineStr">
        <is>
          <t>Neue Kaltmiete</t>
        </is>
      </c>
      <c r="V8" s="10" t="inlineStr">
        <is>
          <t>Neue Warmmiete, Prognose</t>
        </is>
      </c>
      <c r="W8" s="10" t="inlineStr">
        <is>
          <t>Mieterhöhung je m²</t>
        </is>
      </c>
      <c r="X8" s="10" t="inlineStr">
        <is>
          <t>Kappungsgrenze geprüft?</t>
        </is>
      </c>
      <c r="Y8" s="10" t="inlineStr">
        <is>
          <t>Status</t>
        </is>
      </c>
      <c r="Z8" s="10" t="inlineStr">
        <is>
          <t>Bemerkung</t>
        </is>
      </c>
    </row>
    <row r="9">
      <c r="A9" s="11" t="inlineStr">
        <is>
          <t>MH-2026-001</t>
        </is>
      </c>
      <c r="B9" s="12" t="inlineStr">
        <is>
          <t>Thomas Müller</t>
        </is>
      </c>
      <c r="C9" s="12" t="inlineStr">
        <is>
          <t>Kastanienallee 14</t>
        </is>
      </c>
      <c r="D9" s="11" t="inlineStr">
        <is>
          <t>Berlin</t>
        </is>
      </c>
      <c r="E9" s="30" t="n">
        <v>72</v>
      </c>
      <c r="F9" s="31" t="n">
        <v>46023</v>
      </c>
      <c r="G9" s="15" t="n">
        <v>980</v>
      </c>
      <c r="H9" s="15" t="n">
        <v>1190</v>
      </c>
      <c r="I9" s="12" t="inlineStr">
        <is>
          <t>Gasetagenheizung</t>
        </is>
      </c>
      <c r="J9" s="12" t="inlineStr">
        <is>
          <t>Wärmepumpe</t>
        </is>
      </c>
      <c r="K9" s="31" t="n">
        <v>46127</v>
      </c>
      <c r="L9" s="16">
        <f>IF($A9="","",SUM('Kosten &amp; Parameter'!$B$8:$B$107))</f>
        <v/>
      </c>
      <c r="M9" s="16">
        <f>IF($A9="","",SUM('Kosten &amp; Parameter'!$C$8:$C$107))</f>
        <v/>
      </c>
      <c r="N9" s="16">
        <f>IF($A9="","",SUM('Kosten &amp; Parameter'!$D$8:$D$107))</f>
        <v/>
      </c>
      <c r="O9" s="16">
        <f>IF($A9="","",MAX(0,$L9-$M9-$N9))</f>
        <v/>
      </c>
      <c r="P9" s="16">
        <f>IF($A9="","",IFERROR($O9/SUM($E$9:$E$108)*$E9,0))</f>
        <v/>
      </c>
      <c r="Q9" s="16">
        <f>IF($A9="","",IFERROR($P9/$E9,0))</f>
        <v/>
      </c>
      <c r="R9" s="32">
        <f>IF($A9="","",IFERROR(VLOOKUP('Kosten &amp; Parameter'!$J$8,'Kosten &amp; Parameter'!$J$8:$K$12,2,FALSE),0))</f>
        <v/>
      </c>
      <c r="S9" s="16">
        <f>IF($A9="","",$P9*$R9)</f>
        <v/>
      </c>
      <c r="T9" s="16">
        <f>IF($A9="","",$S9/12)</f>
        <v/>
      </c>
      <c r="U9" s="16">
        <f>IF($A9="","",$G9+$T9)</f>
        <v/>
      </c>
      <c r="V9" s="16">
        <f>IF($A9="","",$H9+$T9)</f>
        <v/>
      </c>
      <c r="W9" s="16">
        <f>IF($A9="","",IFERROR($T9/$E9,0))</f>
        <v/>
      </c>
      <c r="X9" s="18">
        <f>IF($A9="","",IFERROR(IF($W9&lt;='Kosten &amp; Parameter'!$K$12,"Ja","Prüfen"),"Prüfen"))</f>
        <v/>
      </c>
      <c r="Y9" s="18">
        <f>IF($A9="","",IFERROR(IF($T9&gt;0,"Berechnung vorhanden","Prüfen"),"Fehler prüfen"))</f>
        <v/>
      </c>
      <c r="Z9" s="12" t="inlineStr">
        <is>
          <t>Abrechnung nach Wohnfläche vorgesehen</t>
        </is>
      </c>
    </row>
    <row r="10">
      <c r="A10" s="11" t="inlineStr">
        <is>
          <t>MH-2026-002</t>
        </is>
      </c>
      <c r="B10" s="12" t="inlineStr">
        <is>
          <t>Sabine Schneider</t>
        </is>
      </c>
      <c r="C10" s="12" t="inlineStr">
        <is>
          <t>Leopoldstraße 82</t>
        </is>
      </c>
      <c r="D10" s="11" t="inlineStr">
        <is>
          <t>München</t>
        </is>
      </c>
      <c r="E10" s="30" t="n">
        <v>58</v>
      </c>
      <c r="F10" s="31" t="n">
        <v>46037</v>
      </c>
      <c r="G10" s="15" t="n">
        <v>850</v>
      </c>
      <c r="H10" s="15" t="n">
        <v>1050</v>
      </c>
      <c r="I10" s="12" t="inlineStr">
        <is>
          <t>Ölheizung</t>
        </is>
      </c>
      <c r="J10" s="12" t="inlineStr">
        <is>
          <t>Hybridheizung</t>
        </is>
      </c>
      <c r="K10" s="31" t="n">
        <v>46143</v>
      </c>
      <c r="L10" s="19">
        <f>IF($A10="","",SUM('Kosten &amp; Parameter'!$B$8:$B$107))</f>
        <v/>
      </c>
      <c r="M10" s="19">
        <f>IF($A10="","",SUM('Kosten &amp; Parameter'!$C$8:$C$107))</f>
        <v/>
      </c>
      <c r="N10" s="19">
        <f>IF($A10="","",SUM('Kosten &amp; Parameter'!$D$8:$D$107))</f>
        <v/>
      </c>
      <c r="O10" s="19">
        <f>IF($A10="","",MAX(0,$L10-$M10-$N10))</f>
        <v/>
      </c>
      <c r="P10" s="19">
        <f>IF($A10="","",IFERROR($O10/SUM($E$9:$E$108)*$E10,0))</f>
        <v/>
      </c>
      <c r="Q10" s="19">
        <f>IF($A10="","",IFERROR($P10/$E10,0))</f>
        <v/>
      </c>
      <c r="R10" s="33">
        <f>IF($A10="","",IFERROR(VLOOKUP('Kosten &amp; Parameter'!$J$8,'Kosten &amp; Parameter'!$J$8:$K$12,2,FALSE),0))</f>
        <v/>
      </c>
      <c r="S10" s="19">
        <f>IF($A10="","",$P10*$R10)</f>
        <v/>
      </c>
      <c r="T10" s="19">
        <f>IF($A10="","",$S10/12)</f>
        <v/>
      </c>
      <c r="U10" s="19">
        <f>IF($A10="","",$G10+$T10)</f>
        <v/>
      </c>
      <c r="V10" s="19">
        <f>IF($A10="","",$H10+$T10)</f>
        <v/>
      </c>
      <c r="W10" s="19">
        <f>IF($A10="","",IFERROR($T10/$E10,0))</f>
        <v/>
      </c>
      <c r="X10" s="21">
        <f>IF($A10="","",IFERROR(IF($W10&lt;='Kosten &amp; Parameter'!$K$12,"Ja","Prüfen"),"Prüfen"))</f>
        <v/>
      </c>
      <c r="Y10" s="21">
        <f>IF($A10="","",IFERROR(IF($T10&gt;0,"Berechnung vorhanden","Prüfen"),"Fehler prüfen"))</f>
        <v/>
      </c>
      <c r="Z10" s="12" t="inlineStr">
        <is>
          <t>Förderbescheid dokumentieren</t>
        </is>
      </c>
    </row>
    <row r="11">
      <c r="A11" s="11" t="inlineStr">
        <is>
          <t>MH-2026-003</t>
        </is>
      </c>
      <c r="B11" s="12" t="inlineStr">
        <is>
          <t>Michael Fischer</t>
        </is>
      </c>
      <c r="C11" s="12" t="inlineStr">
        <is>
          <t>Eppendorfer Weg 96</t>
        </is>
      </c>
      <c r="D11" s="11" t="inlineStr">
        <is>
          <t>Hamburg</t>
        </is>
      </c>
      <c r="E11" s="30" t="n">
        <v>86</v>
      </c>
      <c r="F11" s="31" t="n">
        <v>46054</v>
      </c>
      <c r="G11" s="15" t="n">
        <v>1120</v>
      </c>
      <c r="H11" s="15" t="n">
        <v>1370</v>
      </c>
      <c r="I11" s="12" t="inlineStr">
        <is>
          <t>Alte Zentralheizung</t>
        </is>
      </c>
      <c r="J11" s="12" t="inlineStr">
        <is>
          <t>Wärmepumpe</t>
        </is>
      </c>
      <c r="K11" s="31" t="n">
        <v>46157</v>
      </c>
      <c r="L11" s="16">
        <f>IF($A11="","",SUM('Kosten &amp; Parameter'!$B$8:$B$107))</f>
        <v/>
      </c>
      <c r="M11" s="16">
        <f>IF($A11="","",SUM('Kosten &amp; Parameter'!$C$8:$C$107))</f>
        <v/>
      </c>
      <c r="N11" s="16">
        <f>IF($A11="","",SUM('Kosten &amp; Parameter'!$D$8:$D$107))</f>
        <v/>
      </c>
      <c r="O11" s="16">
        <f>IF($A11="","",MAX(0,$L11-$M11-$N11))</f>
        <v/>
      </c>
      <c r="P11" s="16">
        <f>IF($A11="","",IFERROR($O11/SUM($E$9:$E$108)*$E11,0))</f>
        <v/>
      </c>
      <c r="Q11" s="16">
        <f>IF($A11="","",IFERROR($P11/$E11,0))</f>
        <v/>
      </c>
      <c r="R11" s="32">
        <f>IF($A11="","",IFERROR(VLOOKUP('Kosten &amp; Parameter'!$J$8,'Kosten &amp; Parameter'!$J$8:$K$12,2,FALSE),0))</f>
        <v/>
      </c>
      <c r="S11" s="16">
        <f>IF($A11="","",$P11*$R11)</f>
        <v/>
      </c>
      <c r="T11" s="16">
        <f>IF($A11="","",$S11/12)</f>
        <v/>
      </c>
      <c r="U11" s="16">
        <f>IF($A11="","",$G11+$T11)</f>
        <v/>
      </c>
      <c r="V11" s="16">
        <f>IF($A11="","",$H11+$T11)</f>
        <v/>
      </c>
      <c r="W11" s="16">
        <f>IF($A11="","",IFERROR($T11/$E11,0))</f>
        <v/>
      </c>
      <c r="X11" s="18">
        <f>IF($A11="","",IFERROR(IF($W11&lt;='Kosten &amp; Parameter'!$K$12,"Ja","Prüfen"),"Prüfen"))</f>
        <v/>
      </c>
      <c r="Y11" s="18">
        <f>IF($A11="","",IFERROR(IF($T11&gt;0,"Berechnung vorhanden","Prüfen"),"Fehler prüfen"))</f>
        <v/>
      </c>
      <c r="Z11" s="12" t="inlineStr">
        <is>
          <t>Heizkostenprognose separat prüfen</t>
        </is>
      </c>
    </row>
    <row r="12">
      <c r="A12" s="11" t="inlineStr">
        <is>
          <t>MH-2026-004</t>
        </is>
      </c>
      <c r="B12" s="12" t="inlineStr">
        <is>
          <t>Andrea Weber</t>
        </is>
      </c>
      <c r="C12" s="12" t="inlineStr">
        <is>
          <t>Aachener Straße 211</t>
        </is>
      </c>
      <c r="D12" s="11" t="inlineStr">
        <is>
          <t>Köln</t>
        </is>
      </c>
      <c r="E12" s="30" t="n">
        <v>64</v>
      </c>
      <c r="F12" s="31" t="n">
        <v>46068</v>
      </c>
      <c r="G12" s="15" t="n">
        <v>890</v>
      </c>
      <c r="H12" s="15" t="n">
        <v>1100</v>
      </c>
      <c r="I12" s="12" t="inlineStr">
        <is>
          <t>Gasetagenheizung</t>
        </is>
      </c>
      <c r="J12" s="12" t="inlineStr">
        <is>
          <t>Hocheffiziente Zentralheizung</t>
        </is>
      </c>
      <c r="K12" s="31" t="n">
        <v>46174</v>
      </c>
      <c r="L12" s="19">
        <f>IF($A12="","",SUM('Kosten &amp; Parameter'!$B$8:$B$107))</f>
        <v/>
      </c>
      <c r="M12" s="19">
        <f>IF($A12="","",SUM('Kosten &amp; Parameter'!$C$8:$C$107))</f>
        <v/>
      </c>
      <c r="N12" s="19">
        <f>IF($A12="","",SUM('Kosten &amp; Parameter'!$D$8:$D$107))</f>
        <v/>
      </c>
      <c r="O12" s="19">
        <f>IF($A12="","",MAX(0,$L12-$M12-$N12))</f>
        <v/>
      </c>
      <c r="P12" s="19">
        <f>IF($A12="","",IFERROR($O12/SUM($E$9:$E$108)*$E12,0))</f>
        <v/>
      </c>
      <c r="Q12" s="19">
        <f>IF($A12="","",IFERROR($P12/$E12,0))</f>
        <v/>
      </c>
      <c r="R12" s="33">
        <f>IF($A12="","",IFERROR(VLOOKUP('Kosten &amp; Parameter'!$J$8,'Kosten &amp; Parameter'!$J$8:$K$12,2,FALSE),0))</f>
        <v/>
      </c>
      <c r="S12" s="19">
        <f>IF($A12="","",$P12*$R12)</f>
        <v/>
      </c>
      <c r="T12" s="19">
        <f>IF($A12="","",$S12/12)</f>
        <v/>
      </c>
      <c r="U12" s="19">
        <f>IF($A12="","",$G12+$T12)</f>
        <v/>
      </c>
      <c r="V12" s="19">
        <f>IF($A12="","",$H12+$T12)</f>
        <v/>
      </c>
      <c r="W12" s="19">
        <f>IF($A12="","",IFERROR($T12/$E12,0))</f>
        <v/>
      </c>
      <c r="X12" s="21">
        <f>IF($A12="","",IFERROR(IF($W12&lt;='Kosten &amp; Parameter'!$K$12,"Ja","Prüfen"),"Prüfen"))</f>
        <v/>
      </c>
      <c r="Y12" s="21">
        <f>IF($A12="","",IFERROR(IF($T12&gt;0,"Berechnung vorhanden","Prüfen"),"Fehler prüfen"))</f>
        <v/>
      </c>
      <c r="Z12" s="12" t="inlineStr">
        <is>
          <t>Modernisierungsankündigung vorbereiten</t>
        </is>
      </c>
    </row>
    <row r="13">
      <c r="A13" s="11" t="inlineStr">
        <is>
          <t>MH-2026-005</t>
        </is>
      </c>
      <c r="B13" s="12" t="inlineStr">
        <is>
          <t>Stefan Wagner</t>
        </is>
      </c>
      <c r="C13" s="12" t="inlineStr">
        <is>
          <t>Bockenheimer Landstraße 42</t>
        </is>
      </c>
      <c r="D13" s="11" t="inlineStr">
        <is>
          <t>Frankfurt</t>
        </is>
      </c>
      <c r="E13" s="30" t="n">
        <v>102</v>
      </c>
      <c r="F13" s="31" t="n">
        <v>46082</v>
      </c>
      <c r="G13" s="15" t="n">
        <v>1450</v>
      </c>
      <c r="H13" s="15" t="n">
        <v>1740</v>
      </c>
      <c r="I13" s="12" t="inlineStr">
        <is>
          <t>Ölheizung</t>
        </is>
      </c>
      <c r="J13" s="12" t="inlineStr">
        <is>
          <t>Wärmepumpe</t>
        </is>
      </c>
      <c r="K13" s="31" t="n">
        <v>46188</v>
      </c>
      <c r="L13" s="16">
        <f>IF($A13="","",SUM('Kosten &amp; Parameter'!$B$8:$B$107))</f>
        <v/>
      </c>
      <c r="M13" s="16">
        <f>IF($A13="","",SUM('Kosten &amp; Parameter'!$C$8:$C$107))</f>
        <v/>
      </c>
      <c r="N13" s="16">
        <f>IF($A13="","",SUM('Kosten &amp; Parameter'!$D$8:$D$107))</f>
        <v/>
      </c>
      <c r="O13" s="16">
        <f>IF($A13="","",MAX(0,$L13-$M13-$N13))</f>
        <v/>
      </c>
      <c r="P13" s="16">
        <f>IF($A13="","",IFERROR($O13/SUM($E$9:$E$108)*$E13,0))</f>
        <v/>
      </c>
      <c r="Q13" s="16">
        <f>IF($A13="","",IFERROR($P13/$E13,0))</f>
        <v/>
      </c>
      <c r="R13" s="32">
        <f>IF($A13="","",IFERROR(VLOOKUP('Kosten &amp; Parameter'!$J$8,'Kosten &amp; Parameter'!$J$8:$K$12,2,FALSE),0))</f>
        <v/>
      </c>
      <c r="S13" s="16">
        <f>IF($A13="","",$P13*$R13)</f>
        <v/>
      </c>
      <c r="T13" s="16">
        <f>IF($A13="","",$S13/12)</f>
        <v/>
      </c>
      <c r="U13" s="16">
        <f>IF($A13="","",$G13+$T13)</f>
        <v/>
      </c>
      <c r="V13" s="16">
        <f>IF($A13="","",$H13+$T13)</f>
        <v/>
      </c>
      <c r="W13" s="16">
        <f>IF($A13="","",IFERROR($T13/$E13,0))</f>
        <v/>
      </c>
      <c r="X13" s="18">
        <f>IF($A13="","",IFERROR(IF($W13&lt;='Kosten &amp; Parameter'!$K$12,"Ja","Prüfen"),"Prüfen"))</f>
        <v/>
      </c>
      <c r="Y13" s="18">
        <f>IF($A13="","",IFERROR(IF($T13&gt;0,"Berechnung vorhanden","Prüfen"),"Fehler prüfen"))</f>
        <v/>
      </c>
      <c r="Z13" s="12" t="inlineStr">
        <is>
          <t>Härteeinwand und Fristen prüfen</t>
        </is>
      </c>
    </row>
    <row r="14">
      <c r="A14" s="11" t="inlineStr">
        <is>
          <t>MH-2026-006</t>
        </is>
      </c>
      <c r="B14" s="12" t="inlineStr">
        <is>
          <t>Petra Becker</t>
        </is>
      </c>
      <c r="C14" s="12" t="inlineStr">
        <is>
          <t>Rotebühlstraße 118</t>
        </is>
      </c>
      <c r="D14" s="11" t="inlineStr">
        <is>
          <t>Stuttgart</t>
        </is>
      </c>
      <c r="E14" s="30" t="n">
        <v>75</v>
      </c>
      <c r="F14" s="31" t="n">
        <v>46096</v>
      </c>
      <c r="G14" s="15" t="n">
        <v>1100</v>
      </c>
      <c r="H14" s="15" t="n">
        <v>1340</v>
      </c>
      <c r="I14" s="12" t="inlineStr">
        <is>
          <t>Alte Zentralheizung</t>
        </is>
      </c>
      <c r="J14" s="12" t="inlineStr">
        <is>
          <t>Hybridheizung</t>
        </is>
      </c>
      <c r="K14" s="31" t="n">
        <v>46204</v>
      </c>
      <c r="L14" s="19">
        <f>IF($A14="","",SUM('Kosten &amp; Parameter'!$B$8:$B$107))</f>
        <v/>
      </c>
      <c r="M14" s="19">
        <f>IF($A14="","",SUM('Kosten &amp; Parameter'!$C$8:$C$107))</f>
        <v/>
      </c>
      <c r="N14" s="19">
        <f>IF($A14="","",SUM('Kosten &amp; Parameter'!$D$8:$D$107))</f>
        <v/>
      </c>
      <c r="O14" s="19">
        <f>IF($A14="","",MAX(0,$L14-$M14-$N14))</f>
        <v/>
      </c>
      <c r="P14" s="19">
        <f>IF($A14="","",IFERROR($O14/SUM($E$9:$E$108)*$E14,0))</f>
        <v/>
      </c>
      <c r="Q14" s="19">
        <f>IF($A14="","",IFERROR($P14/$E14,0))</f>
        <v/>
      </c>
      <c r="R14" s="33">
        <f>IF($A14="","",IFERROR(VLOOKUP('Kosten &amp; Parameter'!$J$8,'Kosten &amp; Parameter'!$J$8:$K$12,2,FALSE),0))</f>
        <v/>
      </c>
      <c r="S14" s="19">
        <f>IF($A14="","",$P14*$R14)</f>
        <v/>
      </c>
      <c r="T14" s="19">
        <f>IF($A14="","",$S14/12)</f>
        <v/>
      </c>
      <c r="U14" s="19">
        <f>IF($A14="","",$G14+$T14)</f>
        <v/>
      </c>
      <c r="V14" s="19">
        <f>IF($A14="","",$H14+$T14)</f>
        <v/>
      </c>
      <c r="W14" s="19">
        <f>IF($A14="","",IFERROR($T14/$E14,0))</f>
        <v/>
      </c>
      <c r="X14" s="21">
        <f>IF($A14="","",IFERROR(IF($W14&lt;='Kosten &amp; Parameter'!$K$12,"Ja","Prüfen"),"Prüfen"))</f>
        <v/>
      </c>
      <c r="Y14" s="21">
        <f>IF($A14="","",IFERROR(IF($T14&gt;0,"Berechnung vorhanden","Prüfen"),"Fehler prüfen"))</f>
        <v/>
      </c>
      <c r="Z14" s="12" t="inlineStr">
        <is>
          <t>Aufteilung Erhaltungsaufwand belegen</t>
        </is>
      </c>
    </row>
    <row r="15">
      <c r="A15" s="11" t="inlineStr">
        <is>
          <t>MH-2026-007</t>
        </is>
      </c>
      <c r="B15" s="12" t="inlineStr">
        <is>
          <t>Andreas Hoffmann</t>
        </is>
      </c>
      <c r="C15" s="12" t="inlineStr">
        <is>
          <t>Nordstraße 55</t>
        </is>
      </c>
      <c r="D15" s="11" t="inlineStr">
        <is>
          <t>Düsseldorf</t>
        </is>
      </c>
      <c r="E15" s="30" t="n">
        <v>91</v>
      </c>
      <c r="F15" s="31" t="n">
        <v>46113</v>
      </c>
      <c r="G15" s="15" t="n">
        <v>1300</v>
      </c>
      <c r="H15" s="15" t="n">
        <v>1570</v>
      </c>
      <c r="I15" s="12" t="inlineStr">
        <is>
          <t>Gasetagenheizung</t>
        </is>
      </c>
      <c r="J15" s="12" t="inlineStr">
        <is>
          <t>Wärmepumpe</t>
        </is>
      </c>
      <c r="K15" s="31" t="n">
        <v>46218</v>
      </c>
      <c r="L15" s="16">
        <f>IF($A15="","",SUM('Kosten &amp; Parameter'!$B$8:$B$107))</f>
        <v/>
      </c>
      <c r="M15" s="16">
        <f>IF($A15="","",SUM('Kosten &amp; Parameter'!$C$8:$C$107))</f>
        <v/>
      </c>
      <c r="N15" s="16">
        <f>IF($A15="","",SUM('Kosten &amp; Parameter'!$D$8:$D$107))</f>
        <v/>
      </c>
      <c r="O15" s="16">
        <f>IF($A15="","",MAX(0,$L15-$M15-$N15))</f>
        <v/>
      </c>
      <c r="P15" s="16">
        <f>IF($A15="","",IFERROR($O15/SUM($E$9:$E$108)*$E15,0))</f>
        <v/>
      </c>
      <c r="Q15" s="16">
        <f>IF($A15="","",IFERROR($P15/$E15,0))</f>
        <v/>
      </c>
      <c r="R15" s="32">
        <f>IF($A15="","",IFERROR(VLOOKUP('Kosten &amp; Parameter'!$J$8,'Kosten &amp; Parameter'!$J$8:$K$12,2,FALSE),0))</f>
        <v/>
      </c>
      <c r="S15" s="16">
        <f>IF($A15="","",$P15*$R15)</f>
        <v/>
      </c>
      <c r="T15" s="16">
        <f>IF($A15="","",$S15/12)</f>
        <v/>
      </c>
      <c r="U15" s="16">
        <f>IF($A15="","",$G15+$T15)</f>
        <v/>
      </c>
      <c r="V15" s="16">
        <f>IF($A15="","",$H15+$T15)</f>
        <v/>
      </c>
      <c r="W15" s="16">
        <f>IF($A15="","",IFERROR($T15/$E15,0))</f>
        <v/>
      </c>
      <c r="X15" s="18">
        <f>IF($A15="","",IFERROR(IF($W15&lt;='Kosten &amp; Parameter'!$K$12,"Ja","Prüfen"),"Prüfen"))</f>
        <v/>
      </c>
      <c r="Y15" s="18">
        <f>IF($A15="","",IFERROR(IF($T15&gt;0,"Berechnung vorhanden","Prüfen"),"Fehler prüfen"))</f>
        <v/>
      </c>
      <c r="Z15" s="12" t="inlineStr">
        <is>
          <t>Mieterhöhungserklärung rechtlich prüfen</t>
        </is>
      </c>
    </row>
    <row r="16">
      <c r="A16" s="11" t="inlineStr">
        <is>
          <t>MH-2026-008</t>
        </is>
      </c>
      <c r="B16" s="12" t="inlineStr">
        <is>
          <t>Claudia Schäfer</t>
        </is>
      </c>
      <c r="C16" s="12" t="inlineStr">
        <is>
          <t>Karl-Liebknecht-Straße 33</t>
        </is>
      </c>
      <c r="D16" s="11" t="inlineStr">
        <is>
          <t>Leipzig</t>
        </is>
      </c>
      <c r="E16" s="30" t="n">
        <v>52</v>
      </c>
      <c r="F16" s="31" t="n">
        <v>46127</v>
      </c>
      <c r="G16" s="15" t="n">
        <v>720</v>
      </c>
      <c r="H16" s="15" t="n">
        <v>900</v>
      </c>
      <c r="I16" s="12" t="inlineStr">
        <is>
          <t>Ölheizung</t>
        </is>
      </c>
      <c r="J16" s="12" t="inlineStr">
        <is>
          <t>Hocheffiziente Zentralheizung</t>
        </is>
      </c>
      <c r="K16" s="31" t="n">
        <v>46235</v>
      </c>
      <c r="L16" s="19">
        <f>IF($A16="","",SUM('Kosten &amp; Parameter'!$B$8:$B$107))</f>
        <v/>
      </c>
      <c r="M16" s="19">
        <f>IF($A16="","",SUM('Kosten &amp; Parameter'!$C$8:$C$107))</f>
        <v/>
      </c>
      <c r="N16" s="19">
        <f>IF($A16="","",SUM('Kosten &amp; Parameter'!$D$8:$D$107))</f>
        <v/>
      </c>
      <c r="O16" s="19">
        <f>IF($A16="","",MAX(0,$L16-$M16-$N16))</f>
        <v/>
      </c>
      <c r="P16" s="19">
        <f>IF($A16="","",IFERROR($O16/SUM($E$9:$E$108)*$E16,0))</f>
        <v/>
      </c>
      <c r="Q16" s="19">
        <f>IF($A16="","",IFERROR($P16/$E16,0))</f>
        <v/>
      </c>
      <c r="R16" s="33">
        <f>IF($A16="","",IFERROR(VLOOKUP('Kosten &amp; Parameter'!$J$8,'Kosten &amp; Parameter'!$J$8:$K$12,2,FALSE),0))</f>
        <v/>
      </c>
      <c r="S16" s="19">
        <f>IF($A16="","",$P16*$R16)</f>
        <v/>
      </c>
      <c r="T16" s="19">
        <f>IF($A16="","",$S16/12)</f>
        <v/>
      </c>
      <c r="U16" s="19">
        <f>IF($A16="","",$G16+$T16)</f>
        <v/>
      </c>
      <c r="V16" s="19">
        <f>IF($A16="","",$H16+$T16)</f>
        <v/>
      </c>
      <c r="W16" s="19">
        <f>IF($A16="","",IFERROR($T16/$E16,0))</f>
        <v/>
      </c>
      <c r="X16" s="21">
        <f>IF($A16="","",IFERROR(IF($W16&lt;='Kosten &amp; Parameter'!$K$12,"Ja","Prüfen"),"Prüfen"))</f>
        <v/>
      </c>
      <c r="Y16" s="21">
        <f>IF($A16="","",IFERROR(IF($T16&gt;0,"Berechnung vorhanden","Prüfen"),"Fehler prüfen"))</f>
        <v/>
      </c>
      <c r="Z16" s="12" t="inlineStr">
        <is>
          <t>Wohnfläche anhand Mietvertrag abgleichen</t>
        </is>
      </c>
    </row>
    <row r="17">
      <c r="A17" s="11" t="inlineStr">
        <is>
          <t>MH-2026-009</t>
        </is>
      </c>
      <c r="B17" s="12" t="inlineStr">
        <is>
          <t>Markus Bauer</t>
        </is>
      </c>
      <c r="C17" s="12" t="inlineStr">
        <is>
          <t>Prager Straße 76</t>
        </is>
      </c>
      <c r="D17" s="11" t="inlineStr">
        <is>
          <t>Dresden</t>
        </is>
      </c>
      <c r="E17" s="30" t="n">
        <v>118</v>
      </c>
      <c r="F17" s="31" t="n">
        <v>46143</v>
      </c>
      <c r="G17" s="15" t="n">
        <v>1680</v>
      </c>
      <c r="H17" s="15" t="n">
        <v>2010</v>
      </c>
      <c r="I17" s="12" t="inlineStr">
        <is>
          <t>Alte Zentralheizung</t>
        </is>
      </c>
      <c r="J17" s="12" t="inlineStr">
        <is>
          <t>Wärmepumpe</t>
        </is>
      </c>
      <c r="K17" s="31" t="n">
        <v>46266</v>
      </c>
      <c r="L17" s="16">
        <f>IF($A17="","",SUM('Kosten &amp; Parameter'!$B$8:$B$107))</f>
        <v/>
      </c>
      <c r="M17" s="16">
        <f>IF($A17="","",SUM('Kosten &amp; Parameter'!$C$8:$C$107))</f>
        <v/>
      </c>
      <c r="N17" s="16">
        <f>IF($A17="","",SUM('Kosten &amp; Parameter'!$D$8:$D$107))</f>
        <v/>
      </c>
      <c r="O17" s="16">
        <f>IF($A17="","",MAX(0,$L17-$M17-$N17))</f>
        <v/>
      </c>
      <c r="P17" s="16">
        <f>IF($A17="","",IFERROR($O17/SUM($E$9:$E$108)*$E17,0))</f>
        <v/>
      </c>
      <c r="Q17" s="16">
        <f>IF($A17="","",IFERROR($P17/$E17,0))</f>
        <v/>
      </c>
      <c r="R17" s="32">
        <f>IF($A17="","",IFERROR(VLOOKUP('Kosten &amp; Parameter'!$J$8,'Kosten &amp; Parameter'!$J$8:$K$12,2,FALSE),0))</f>
        <v/>
      </c>
      <c r="S17" s="16">
        <f>IF($A17="","",$P17*$R17)</f>
        <v/>
      </c>
      <c r="T17" s="16">
        <f>IF($A17="","",$S17/12)</f>
        <v/>
      </c>
      <c r="U17" s="16">
        <f>IF($A17="","",$G17+$T17)</f>
        <v/>
      </c>
      <c r="V17" s="16">
        <f>IF($A17="","",$H17+$T17)</f>
        <v/>
      </c>
      <c r="W17" s="16">
        <f>IF($A17="","",IFERROR($T17/$E17,0))</f>
        <v/>
      </c>
      <c r="X17" s="18">
        <f>IF($A17="","",IFERROR(IF($W17&lt;='Kosten &amp; Parameter'!$K$12,"Ja","Prüfen"),"Prüfen"))</f>
        <v/>
      </c>
      <c r="Y17" s="18">
        <f>IF($A17="","",IFERROR(IF($T17&gt;0,"Berechnung vorhanden","Prüfen"),"Fehler prüfen"))</f>
        <v/>
      </c>
      <c r="Z17" s="12" t="inlineStr">
        <is>
          <t>Regionale Vorgaben prüfen</t>
        </is>
      </c>
    </row>
    <row r="18">
      <c r="A18" s="11" t="inlineStr">
        <is>
          <t>MH-2026-010</t>
        </is>
      </c>
      <c r="B18" s="12" t="inlineStr">
        <is>
          <t>Nicole Richter</t>
        </is>
      </c>
      <c r="C18" s="12" t="inlineStr">
        <is>
          <t>Lister Meile 48</t>
        </is>
      </c>
      <c r="D18" s="11" t="inlineStr">
        <is>
          <t>Hannover</t>
        </is>
      </c>
      <c r="E18" s="30" t="n">
        <v>68</v>
      </c>
      <c r="F18" s="31" t="n">
        <v>46157</v>
      </c>
      <c r="G18" s="15" t="n">
        <v>920</v>
      </c>
      <c r="H18" s="15" t="n">
        <v>1140</v>
      </c>
      <c r="I18" s="12" t="inlineStr">
        <is>
          <t>Gasetagenheizung</t>
        </is>
      </c>
      <c r="J18" s="12" t="inlineStr">
        <is>
          <t>Hybridheizung</t>
        </is>
      </c>
      <c r="K18" s="31" t="n">
        <v>46295</v>
      </c>
      <c r="L18" s="19">
        <f>IF($A18="","",SUM('Kosten &amp; Parameter'!$B$8:$B$107))</f>
        <v/>
      </c>
      <c r="M18" s="19">
        <f>IF($A18="","",SUM('Kosten &amp; Parameter'!$C$8:$C$107))</f>
        <v/>
      </c>
      <c r="N18" s="19">
        <f>IF($A18="","",SUM('Kosten &amp; Parameter'!$D$8:$D$107))</f>
        <v/>
      </c>
      <c r="O18" s="19">
        <f>IF($A18="","",MAX(0,$L18-$M18-$N18))</f>
        <v/>
      </c>
      <c r="P18" s="19">
        <f>IF($A18="","",IFERROR($O18/SUM($E$9:$E$108)*$E18,0))</f>
        <v/>
      </c>
      <c r="Q18" s="19">
        <f>IF($A18="","",IFERROR($P18/$E18,0))</f>
        <v/>
      </c>
      <c r="R18" s="33">
        <f>IF($A18="","",IFERROR(VLOOKUP('Kosten &amp; Parameter'!$J$8,'Kosten &amp; Parameter'!$J$8:$K$12,2,FALSE),0))</f>
        <v/>
      </c>
      <c r="S18" s="19">
        <f>IF($A18="","",$P18*$R18)</f>
        <v/>
      </c>
      <c r="T18" s="19">
        <f>IF($A18="","",$S18/12)</f>
        <v/>
      </c>
      <c r="U18" s="19">
        <f>IF($A18="","",$G18+$T18)</f>
        <v/>
      </c>
      <c r="V18" s="19">
        <f>IF($A18="","",$H18+$T18)</f>
        <v/>
      </c>
      <c r="W18" s="19">
        <f>IF($A18="","",IFERROR($T18/$E18,0))</f>
        <v/>
      </c>
      <c r="X18" s="21">
        <f>IF($A18="","",IFERROR(IF($W18&lt;='Kosten &amp; Parameter'!$K$12,"Ja","Prüfen"),"Prüfen"))</f>
        <v/>
      </c>
      <c r="Y18" s="21">
        <f>IF($A18="","",IFERROR(IF($T18&gt;0,"Berechnung vorhanden","Prüfen"),"Fehler prüfen"))</f>
        <v/>
      </c>
      <c r="Z18" s="12" t="inlineStr">
        <is>
          <t>Belege vollständig ablegen</t>
        </is>
      </c>
    </row>
    <row r="19">
      <c r="A19" s="11" t="n"/>
      <c r="B19" s="12" t="n"/>
      <c r="C19" s="12" t="n"/>
      <c r="D19" s="11" t="n"/>
      <c r="E19" s="30" t="n"/>
      <c r="F19" s="31" t="n"/>
      <c r="G19" s="15" t="n"/>
      <c r="H19" s="15" t="n"/>
      <c r="I19" s="12" t="n"/>
      <c r="J19" s="12" t="n"/>
      <c r="K19" s="31" t="n"/>
      <c r="L19" s="16">
        <f>IF($A19="","",SUM('Kosten &amp; Parameter'!$B$8:$B$107))</f>
        <v/>
      </c>
      <c r="M19" s="16">
        <f>IF($A19="","",SUM('Kosten &amp; Parameter'!$C$8:$C$107))</f>
        <v/>
      </c>
      <c r="N19" s="16">
        <f>IF($A19="","",SUM('Kosten &amp; Parameter'!$D$8:$D$107))</f>
        <v/>
      </c>
      <c r="O19" s="16">
        <f>IF($A19="","",MAX(0,$L19-$M19-$N19))</f>
        <v/>
      </c>
      <c r="P19" s="16">
        <f>IF($A19="","",IFERROR($O19/SUM($E$9:$E$108)*$E19,0))</f>
        <v/>
      </c>
      <c r="Q19" s="16">
        <f>IF($A19="","",IFERROR($P19/$E19,0))</f>
        <v/>
      </c>
      <c r="R19" s="32">
        <f>IF($A19="","",IFERROR(VLOOKUP('Kosten &amp; Parameter'!$J$8,'Kosten &amp; Parameter'!$J$8:$K$12,2,FALSE),0))</f>
        <v/>
      </c>
      <c r="S19" s="16">
        <f>IF($A19="","",$P19*$R19)</f>
        <v/>
      </c>
      <c r="T19" s="16">
        <f>IF($A19="","",$S19/12)</f>
        <v/>
      </c>
      <c r="U19" s="16">
        <f>IF($A19="","",$G19+$T19)</f>
        <v/>
      </c>
      <c r="V19" s="16">
        <f>IF($A19="","",$H19+$T19)</f>
        <v/>
      </c>
      <c r="W19" s="16">
        <f>IF($A19="","",IFERROR($T19/$E19,0))</f>
        <v/>
      </c>
      <c r="X19" s="18">
        <f>IF($A19="","",IFERROR(IF($W19&lt;='Kosten &amp; Parameter'!$K$12,"Ja","Prüfen"),"Prüfen"))</f>
        <v/>
      </c>
      <c r="Y19" s="18">
        <f>IF($A19="","",IFERROR(IF($T19&gt;0,"Berechnung vorhanden","Prüfen"),"Fehler prüfen"))</f>
        <v/>
      </c>
      <c r="Z19" s="12" t="n"/>
    </row>
    <row r="20">
      <c r="A20" s="11" t="n"/>
      <c r="B20" s="12" t="n"/>
      <c r="C20" s="12" t="n"/>
      <c r="D20" s="11" t="n"/>
      <c r="E20" s="30" t="n"/>
      <c r="F20" s="31" t="n"/>
      <c r="G20" s="15" t="n"/>
      <c r="H20" s="15" t="n"/>
      <c r="I20" s="12" t="n"/>
      <c r="J20" s="12" t="n"/>
      <c r="K20" s="31" t="n"/>
      <c r="L20" s="19">
        <f>IF($A20="","",SUM('Kosten &amp; Parameter'!$B$8:$B$107))</f>
        <v/>
      </c>
      <c r="M20" s="19">
        <f>IF($A20="","",SUM('Kosten &amp; Parameter'!$C$8:$C$107))</f>
        <v/>
      </c>
      <c r="N20" s="19">
        <f>IF($A20="","",SUM('Kosten &amp; Parameter'!$D$8:$D$107))</f>
        <v/>
      </c>
      <c r="O20" s="19">
        <f>IF($A20="","",MAX(0,$L20-$M20-$N20))</f>
        <v/>
      </c>
      <c r="P20" s="19">
        <f>IF($A20="","",IFERROR($O20/SUM($E$9:$E$108)*$E20,0))</f>
        <v/>
      </c>
      <c r="Q20" s="19">
        <f>IF($A20="","",IFERROR($P20/$E20,0))</f>
        <v/>
      </c>
      <c r="R20" s="33">
        <f>IF($A20="","",IFERROR(VLOOKUP('Kosten &amp; Parameter'!$J$8,'Kosten &amp; Parameter'!$J$8:$K$12,2,FALSE),0))</f>
        <v/>
      </c>
      <c r="S20" s="19">
        <f>IF($A20="","",$P20*$R20)</f>
        <v/>
      </c>
      <c r="T20" s="19">
        <f>IF($A20="","",$S20/12)</f>
        <v/>
      </c>
      <c r="U20" s="19">
        <f>IF($A20="","",$G20+$T20)</f>
        <v/>
      </c>
      <c r="V20" s="19">
        <f>IF($A20="","",$H20+$T20)</f>
        <v/>
      </c>
      <c r="W20" s="19">
        <f>IF($A20="","",IFERROR($T20/$E20,0))</f>
        <v/>
      </c>
      <c r="X20" s="21">
        <f>IF($A20="","",IFERROR(IF($W20&lt;='Kosten &amp; Parameter'!$K$12,"Ja","Prüfen"),"Prüfen"))</f>
        <v/>
      </c>
      <c r="Y20" s="21">
        <f>IF($A20="","",IFERROR(IF($T20&gt;0,"Berechnung vorhanden","Prüfen"),"Fehler prüfen"))</f>
        <v/>
      </c>
      <c r="Z20" s="12" t="n"/>
    </row>
    <row r="21">
      <c r="A21" s="11" t="n"/>
      <c r="B21" s="12" t="n"/>
      <c r="C21" s="12" t="n"/>
      <c r="D21" s="11" t="n"/>
      <c r="E21" s="30" t="n"/>
      <c r="F21" s="31" t="n"/>
      <c r="G21" s="15" t="n"/>
      <c r="H21" s="15" t="n"/>
      <c r="I21" s="12" t="n"/>
      <c r="J21" s="12" t="n"/>
      <c r="K21" s="31" t="n"/>
      <c r="L21" s="16">
        <f>IF($A21="","",SUM('Kosten &amp; Parameter'!$B$8:$B$107))</f>
        <v/>
      </c>
      <c r="M21" s="16">
        <f>IF($A21="","",SUM('Kosten &amp; Parameter'!$C$8:$C$107))</f>
        <v/>
      </c>
      <c r="N21" s="16">
        <f>IF($A21="","",SUM('Kosten &amp; Parameter'!$D$8:$D$107))</f>
        <v/>
      </c>
      <c r="O21" s="16">
        <f>IF($A21="","",MAX(0,$L21-$M21-$N21))</f>
        <v/>
      </c>
      <c r="P21" s="16">
        <f>IF($A21="","",IFERROR($O21/SUM($E$9:$E$108)*$E21,0))</f>
        <v/>
      </c>
      <c r="Q21" s="16">
        <f>IF($A21="","",IFERROR($P21/$E21,0))</f>
        <v/>
      </c>
      <c r="R21" s="32">
        <f>IF($A21="","",IFERROR(VLOOKUP('Kosten &amp; Parameter'!$J$8,'Kosten &amp; Parameter'!$J$8:$K$12,2,FALSE),0))</f>
        <v/>
      </c>
      <c r="S21" s="16">
        <f>IF($A21="","",$P21*$R21)</f>
        <v/>
      </c>
      <c r="T21" s="16">
        <f>IF($A21="","",$S21/12)</f>
        <v/>
      </c>
      <c r="U21" s="16">
        <f>IF($A21="","",$G21+$T21)</f>
        <v/>
      </c>
      <c r="V21" s="16">
        <f>IF($A21="","",$H21+$T21)</f>
        <v/>
      </c>
      <c r="W21" s="16">
        <f>IF($A21="","",IFERROR($T21/$E21,0))</f>
        <v/>
      </c>
      <c r="X21" s="18">
        <f>IF($A21="","",IFERROR(IF($W21&lt;='Kosten &amp; Parameter'!$K$12,"Ja","Prüfen"),"Prüfen"))</f>
        <v/>
      </c>
      <c r="Y21" s="18">
        <f>IF($A21="","",IFERROR(IF($T21&gt;0,"Berechnung vorhanden","Prüfen"),"Fehler prüfen"))</f>
        <v/>
      </c>
      <c r="Z21" s="12" t="n"/>
    </row>
    <row r="22">
      <c r="A22" s="11" t="n"/>
      <c r="B22" s="12" t="n"/>
      <c r="C22" s="12" t="n"/>
      <c r="D22" s="11" t="n"/>
      <c r="E22" s="30" t="n"/>
      <c r="F22" s="31" t="n"/>
      <c r="G22" s="15" t="n"/>
      <c r="H22" s="15" t="n"/>
      <c r="I22" s="12" t="n"/>
      <c r="J22" s="12" t="n"/>
      <c r="K22" s="31" t="n"/>
      <c r="L22" s="19">
        <f>IF($A22="","",SUM('Kosten &amp; Parameter'!$B$8:$B$107))</f>
        <v/>
      </c>
      <c r="M22" s="19">
        <f>IF($A22="","",SUM('Kosten &amp; Parameter'!$C$8:$C$107))</f>
        <v/>
      </c>
      <c r="N22" s="19">
        <f>IF($A22="","",SUM('Kosten &amp; Parameter'!$D$8:$D$107))</f>
        <v/>
      </c>
      <c r="O22" s="19">
        <f>IF($A22="","",MAX(0,$L22-$M22-$N22))</f>
        <v/>
      </c>
      <c r="P22" s="19">
        <f>IF($A22="","",IFERROR($O22/SUM($E$9:$E$108)*$E22,0))</f>
        <v/>
      </c>
      <c r="Q22" s="19">
        <f>IF($A22="","",IFERROR($P22/$E22,0))</f>
        <v/>
      </c>
      <c r="R22" s="33">
        <f>IF($A22="","",IFERROR(VLOOKUP('Kosten &amp; Parameter'!$J$8,'Kosten &amp; Parameter'!$J$8:$K$12,2,FALSE),0))</f>
        <v/>
      </c>
      <c r="S22" s="19">
        <f>IF($A22="","",$P22*$R22)</f>
        <v/>
      </c>
      <c r="T22" s="19">
        <f>IF($A22="","",$S22/12)</f>
        <v/>
      </c>
      <c r="U22" s="19">
        <f>IF($A22="","",$G22+$T22)</f>
        <v/>
      </c>
      <c r="V22" s="19">
        <f>IF($A22="","",$H22+$T22)</f>
        <v/>
      </c>
      <c r="W22" s="19">
        <f>IF($A22="","",IFERROR($T22/$E22,0))</f>
        <v/>
      </c>
      <c r="X22" s="21">
        <f>IF($A22="","",IFERROR(IF($W22&lt;='Kosten &amp; Parameter'!$K$12,"Ja","Prüfen"),"Prüfen"))</f>
        <v/>
      </c>
      <c r="Y22" s="21">
        <f>IF($A22="","",IFERROR(IF($T22&gt;0,"Berechnung vorhanden","Prüfen"),"Fehler prüfen"))</f>
        <v/>
      </c>
      <c r="Z22" s="12" t="n"/>
    </row>
    <row r="23">
      <c r="A23" s="11" t="n"/>
      <c r="B23" s="12" t="n"/>
      <c r="C23" s="12" t="n"/>
      <c r="D23" s="11" t="n"/>
      <c r="E23" s="30" t="n"/>
      <c r="F23" s="31" t="n"/>
      <c r="G23" s="15" t="n"/>
      <c r="H23" s="15" t="n"/>
      <c r="I23" s="12" t="n"/>
      <c r="J23" s="12" t="n"/>
      <c r="K23" s="31" t="n"/>
      <c r="L23" s="16">
        <f>IF($A23="","",SUM('Kosten &amp; Parameter'!$B$8:$B$107))</f>
        <v/>
      </c>
      <c r="M23" s="16">
        <f>IF($A23="","",SUM('Kosten &amp; Parameter'!$C$8:$C$107))</f>
        <v/>
      </c>
      <c r="N23" s="16">
        <f>IF($A23="","",SUM('Kosten &amp; Parameter'!$D$8:$D$107))</f>
        <v/>
      </c>
      <c r="O23" s="16">
        <f>IF($A23="","",MAX(0,$L23-$M23-$N23))</f>
        <v/>
      </c>
      <c r="P23" s="16">
        <f>IF($A23="","",IFERROR($O23/SUM($E$9:$E$108)*$E23,0))</f>
        <v/>
      </c>
      <c r="Q23" s="16">
        <f>IF($A23="","",IFERROR($P23/$E23,0))</f>
        <v/>
      </c>
      <c r="R23" s="32">
        <f>IF($A23="","",IFERROR(VLOOKUP('Kosten &amp; Parameter'!$J$8,'Kosten &amp; Parameter'!$J$8:$K$12,2,FALSE),0))</f>
        <v/>
      </c>
      <c r="S23" s="16">
        <f>IF($A23="","",$P23*$R23)</f>
        <v/>
      </c>
      <c r="T23" s="16">
        <f>IF($A23="","",$S23/12)</f>
        <v/>
      </c>
      <c r="U23" s="16">
        <f>IF($A23="","",$G23+$T23)</f>
        <v/>
      </c>
      <c r="V23" s="16">
        <f>IF($A23="","",$H23+$T23)</f>
        <v/>
      </c>
      <c r="W23" s="16">
        <f>IF($A23="","",IFERROR($T23/$E23,0))</f>
        <v/>
      </c>
      <c r="X23" s="18">
        <f>IF($A23="","",IFERROR(IF($W23&lt;='Kosten &amp; Parameter'!$K$12,"Ja","Prüfen"),"Prüfen"))</f>
        <v/>
      </c>
      <c r="Y23" s="18">
        <f>IF($A23="","",IFERROR(IF($T23&gt;0,"Berechnung vorhanden","Prüfen"),"Fehler prüfen"))</f>
        <v/>
      </c>
      <c r="Z23" s="12" t="n"/>
    </row>
    <row r="24">
      <c r="A24" s="11" t="n"/>
      <c r="B24" s="12" t="n"/>
      <c r="C24" s="12" t="n"/>
      <c r="D24" s="11" t="n"/>
      <c r="E24" s="30" t="n"/>
      <c r="F24" s="31" t="n"/>
      <c r="G24" s="15" t="n"/>
      <c r="H24" s="15" t="n"/>
      <c r="I24" s="12" t="n"/>
      <c r="J24" s="12" t="n"/>
      <c r="K24" s="31" t="n"/>
      <c r="L24" s="19">
        <f>IF($A24="","",SUM('Kosten &amp; Parameter'!$B$8:$B$107))</f>
        <v/>
      </c>
      <c r="M24" s="19">
        <f>IF($A24="","",SUM('Kosten &amp; Parameter'!$C$8:$C$107))</f>
        <v/>
      </c>
      <c r="N24" s="19">
        <f>IF($A24="","",SUM('Kosten &amp; Parameter'!$D$8:$D$107))</f>
        <v/>
      </c>
      <c r="O24" s="19">
        <f>IF($A24="","",MAX(0,$L24-$M24-$N24))</f>
        <v/>
      </c>
      <c r="P24" s="19">
        <f>IF($A24="","",IFERROR($O24/SUM($E$9:$E$108)*$E24,0))</f>
        <v/>
      </c>
      <c r="Q24" s="19">
        <f>IF($A24="","",IFERROR($P24/$E24,0))</f>
        <v/>
      </c>
      <c r="R24" s="33">
        <f>IF($A24="","",IFERROR(VLOOKUP('Kosten &amp; Parameter'!$J$8,'Kosten &amp; Parameter'!$J$8:$K$12,2,FALSE),0))</f>
        <v/>
      </c>
      <c r="S24" s="19">
        <f>IF($A24="","",$P24*$R24)</f>
        <v/>
      </c>
      <c r="T24" s="19">
        <f>IF($A24="","",$S24/12)</f>
        <v/>
      </c>
      <c r="U24" s="19">
        <f>IF($A24="","",$G24+$T24)</f>
        <v/>
      </c>
      <c r="V24" s="19">
        <f>IF($A24="","",$H24+$T24)</f>
        <v/>
      </c>
      <c r="W24" s="19">
        <f>IF($A24="","",IFERROR($T24/$E24,0))</f>
        <v/>
      </c>
      <c r="X24" s="21">
        <f>IF($A24="","",IFERROR(IF($W24&lt;='Kosten &amp; Parameter'!$K$12,"Ja","Prüfen"),"Prüfen"))</f>
        <v/>
      </c>
      <c r="Y24" s="21">
        <f>IF($A24="","",IFERROR(IF($T24&gt;0,"Berechnung vorhanden","Prüfen"),"Fehler prüfen"))</f>
        <v/>
      </c>
      <c r="Z24" s="12" t="n"/>
    </row>
    <row r="25">
      <c r="A25" s="11" t="n"/>
      <c r="B25" s="12" t="n"/>
      <c r="C25" s="12" t="n"/>
      <c r="D25" s="11" t="n"/>
      <c r="E25" s="30" t="n"/>
      <c r="F25" s="31" t="n"/>
      <c r="G25" s="15" t="n"/>
      <c r="H25" s="15" t="n"/>
      <c r="I25" s="12" t="n"/>
      <c r="J25" s="12" t="n"/>
      <c r="K25" s="31" t="n"/>
      <c r="L25" s="16">
        <f>IF($A25="","",SUM('Kosten &amp; Parameter'!$B$8:$B$107))</f>
        <v/>
      </c>
      <c r="M25" s="16">
        <f>IF($A25="","",SUM('Kosten &amp; Parameter'!$C$8:$C$107))</f>
        <v/>
      </c>
      <c r="N25" s="16">
        <f>IF($A25="","",SUM('Kosten &amp; Parameter'!$D$8:$D$107))</f>
        <v/>
      </c>
      <c r="O25" s="16">
        <f>IF($A25="","",MAX(0,$L25-$M25-$N25))</f>
        <v/>
      </c>
      <c r="P25" s="16">
        <f>IF($A25="","",IFERROR($O25/SUM($E$9:$E$108)*$E25,0))</f>
        <v/>
      </c>
      <c r="Q25" s="16">
        <f>IF($A25="","",IFERROR($P25/$E25,0))</f>
        <v/>
      </c>
      <c r="R25" s="32">
        <f>IF($A25="","",IFERROR(VLOOKUP('Kosten &amp; Parameter'!$J$8,'Kosten &amp; Parameter'!$J$8:$K$12,2,FALSE),0))</f>
        <v/>
      </c>
      <c r="S25" s="16">
        <f>IF($A25="","",$P25*$R25)</f>
        <v/>
      </c>
      <c r="T25" s="16">
        <f>IF($A25="","",$S25/12)</f>
        <v/>
      </c>
      <c r="U25" s="16">
        <f>IF($A25="","",$G25+$T25)</f>
        <v/>
      </c>
      <c r="V25" s="16">
        <f>IF($A25="","",$H25+$T25)</f>
        <v/>
      </c>
      <c r="W25" s="16">
        <f>IF($A25="","",IFERROR($T25/$E25,0))</f>
        <v/>
      </c>
      <c r="X25" s="18">
        <f>IF($A25="","",IFERROR(IF($W25&lt;='Kosten &amp; Parameter'!$K$12,"Ja","Prüfen"),"Prüfen"))</f>
        <v/>
      </c>
      <c r="Y25" s="18">
        <f>IF($A25="","",IFERROR(IF($T25&gt;0,"Berechnung vorhanden","Prüfen"),"Fehler prüfen"))</f>
        <v/>
      </c>
      <c r="Z25" s="12" t="n"/>
    </row>
    <row r="26">
      <c r="A26" s="11" t="n"/>
      <c r="B26" s="12" t="n"/>
      <c r="C26" s="12" t="n"/>
      <c r="D26" s="11" t="n"/>
      <c r="E26" s="30" t="n"/>
      <c r="F26" s="31" t="n"/>
      <c r="G26" s="15" t="n"/>
      <c r="H26" s="15" t="n"/>
      <c r="I26" s="12" t="n"/>
      <c r="J26" s="12" t="n"/>
      <c r="K26" s="31" t="n"/>
      <c r="L26" s="19">
        <f>IF($A26="","",SUM('Kosten &amp; Parameter'!$B$8:$B$107))</f>
        <v/>
      </c>
      <c r="M26" s="19">
        <f>IF($A26="","",SUM('Kosten &amp; Parameter'!$C$8:$C$107))</f>
        <v/>
      </c>
      <c r="N26" s="19">
        <f>IF($A26="","",SUM('Kosten &amp; Parameter'!$D$8:$D$107))</f>
        <v/>
      </c>
      <c r="O26" s="19">
        <f>IF($A26="","",MAX(0,$L26-$M26-$N26))</f>
        <v/>
      </c>
      <c r="P26" s="19">
        <f>IF($A26="","",IFERROR($O26/SUM($E$9:$E$108)*$E26,0))</f>
        <v/>
      </c>
      <c r="Q26" s="19">
        <f>IF($A26="","",IFERROR($P26/$E26,0))</f>
        <v/>
      </c>
      <c r="R26" s="33">
        <f>IF($A26="","",IFERROR(VLOOKUP('Kosten &amp; Parameter'!$J$8,'Kosten &amp; Parameter'!$J$8:$K$12,2,FALSE),0))</f>
        <v/>
      </c>
      <c r="S26" s="19">
        <f>IF($A26="","",$P26*$R26)</f>
        <v/>
      </c>
      <c r="T26" s="19">
        <f>IF($A26="","",$S26/12)</f>
        <v/>
      </c>
      <c r="U26" s="19">
        <f>IF($A26="","",$G26+$T26)</f>
        <v/>
      </c>
      <c r="V26" s="19">
        <f>IF($A26="","",$H26+$T26)</f>
        <v/>
      </c>
      <c r="W26" s="19">
        <f>IF($A26="","",IFERROR($T26/$E26,0))</f>
        <v/>
      </c>
      <c r="X26" s="21">
        <f>IF($A26="","",IFERROR(IF($W26&lt;='Kosten &amp; Parameter'!$K$12,"Ja","Prüfen"),"Prüfen"))</f>
        <v/>
      </c>
      <c r="Y26" s="21">
        <f>IF($A26="","",IFERROR(IF($T26&gt;0,"Berechnung vorhanden","Prüfen"),"Fehler prüfen"))</f>
        <v/>
      </c>
      <c r="Z26" s="12" t="n"/>
    </row>
    <row r="27">
      <c r="A27" s="11" t="n"/>
      <c r="B27" s="12" t="n"/>
      <c r="C27" s="12" t="n"/>
      <c r="D27" s="11" t="n"/>
      <c r="E27" s="30" t="n"/>
      <c r="F27" s="31" t="n"/>
      <c r="G27" s="15" t="n"/>
      <c r="H27" s="15" t="n"/>
      <c r="I27" s="12" t="n"/>
      <c r="J27" s="12" t="n"/>
      <c r="K27" s="31" t="n"/>
      <c r="L27" s="16">
        <f>IF($A27="","",SUM('Kosten &amp; Parameter'!$B$8:$B$107))</f>
        <v/>
      </c>
      <c r="M27" s="16">
        <f>IF($A27="","",SUM('Kosten &amp; Parameter'!$C$8:$C$107))</f>
        <v/>
      </c>
      <c r="N27" s="16">
        <f>IF($A27="","",SUM('Kosten &amp; Parameter'!$D$8:$D$107))</f>
        <v/>
      </c>
      <c r="O27" s="16">
        <f>IF($A27="","",MAX(0,$L27-$M27-$N27))</f>
        <v/>
      </c>
      <c r="P27" s="16">
        <f>IF($A27="","",IFERROR($O27/SUM($E$9:$E$108)*$E27,0))</f>
        <v/>
      </c>
      <c r="Q27" s="16">
        <f>IF($A27="","",IFERROR($P27/$E27,0))</f>
        <v/>
      </c>
      <c r="R27" s="32">
        <f>IF($A27="","",IFERROR(VLOOKUP('Kosten &amp; Parameter'!$J$8,'Kosten &amp; Parameter'!$J$8:$K$12,2,FALSE),0))</f>
        <v/>
      </c>
      <c r="S27" s="16">
        <f>IF($A27="","",$P27*$R27)</f>
        <v/>
      </c>
      <c r="T27" s="16">
        <f>IF($A27="","",$S27/12)</f>
        <v/>
      </c>
      <c r="U27" s="16">
        <f>IF($A27="","",$G27+$T27)</f>
        <v/>
      </c>
      <c r="V27" s="16">
        <f>IF($A27="","",$H27+$T27)</f>
        <v/>
      </c>
      <c r="W27" s="16">
        <f>IF($A27="","",IFERROR($T27/$E27,0))</f>
        <v/>
      </c>
      <c r="X27" s="18">
        <f>IF($A27="","",IFERROR(IF($W27&lt;='Kosten &amp; Parameter'!$K$12,"Ja","Prüfen"),"Prüfen"))</f>
        <v/>
      </c>
      <c r="Y27" s="18">
        <f>IF($A27="","",IFERROR(IF($T27&gt;0,"Berechnung vorhanden","Prüfen"),"Fehler prüfen"))</f>
        <v/>
      </c>
      <c r="Z27" s="12" t="n"/>
    </row>
    <row r="28">
      <c r="A28" s="11" t="n"/>
      <c r="B28" s="12" t="n"/>
      <c r="C28" s="12" t="n"/>
      <c r="D28" s="11" t="n"/>
      <c r="E28" s="30" t="n"/>
      <c r="F28" s="31" t="n"/>
      <c r="G28" s="15" t="n"/>
      <c r="H28" s="15" t="n"/>
      <c r="I28" s="12" t="n"/>
      <c r="J28" s="12" t="n"/>
      <c r="K28" s="31" t="n"/>
      <c r="L28" s="19">
        <f>IF($A28="","",SUM('Kosten &amp; Parameter'!$B$8:$B$107))</f>
        <v/>
      </c>
      <c r="M28" s="19">
        <f>IF($A28="","",SUM('Kosten &amp; Parameter'!$C$8:$C$107))</f>
        <v/>
      </c>
      <c r="N28" s="19">
        <f>IF($A28="","",SUM('Kosten &amp; Parameter'!$D$8:$D$107))</f>
        <v/>
      </c>
      <c r="O28" s="19">
        <f>IF($A28="","",MAX(0,$L28-$M28-$N28))</f>
        <v/>
      </c>
      <c r="P28" s="19">
        <f>IF($A28="","",IFERROR($O28/SUM($E$9:$E$108)*$E28,0))</f>
        <v/>
      </c>
      <c r="Q28" s="19">
        <f>IF($A28="","",IFERROR($P28/$E28,0))</f>
        <v/>
      </c>
      <c r="R28" s="33">
        <f>IF($A28="","",IFERROR(VLOOKUP('Kosten &amp; Parameter'!$J$8,'Kosten &amp; Parameter'!$J$8:$K$12,2,FALSE),0))</f>
        <v/>
      </c>
      <c r="S28" s="19">
        <f>IF($A28="","",$P28*$R28)</f>
        <v/>
      </c>
      <c r="T28" s="19">
        <f>IF($A28="","",$S28/12)</f>
        <v/>
      </c>
      <c r="U28" s="19">
        <f>IF($A28="","",$G28+$T28)</f>
        <v/>
      </c>
      <c r="V28" s="19">
        <f>IF($A28="","",$H28+$T28)</f>
        <v/>
      </c>
      <c r="W28" s="19">
        <f>IF($A28="","",IFERROR($T28/$E28,0))</f>
        <v/>
      </c>
      <c r="X28" s="21">
        <f>IF($A28="","",IFERROR(IF($W28&lt;='Kosten &amp; Parameter'!$K$12,"Ja","Prüfen"),"Prüfen"))</f>
        <v/>
      </c>
      <c r="Y28" s="21">
        <f>IF($A28="","",IFERROR(IF($T28&gt;0,"Berechnung vorhanden","Prüfen"),"Fehler prüfen"))</f>
        <v/>
      </c>
      <c r="Z28" s="12" t="n"/>
    </row>
    <row r="29">
      <c r="A29" s="11" t="n"/>
      <c r="B29" s="12" t="n"/>
      <c r="C29" s="12" t="n"/>
      <c r="D29" s="11" t="n"/>
      <c r="E29" s="30" t="n"/>
      <c r="F29" s="31" t="n"/>
      <c r="G29" s="15" t="n"/>
      <c r="H29" s="15" t="n"/>
      <c r="I29" s="12" t="n"/>
      <c r="J29" s="12" t="n"/>
      <c r="K29" s="31" t="n"/>
      <c r="L29" s="16">
        <f>IF($A29="","",SUM('Kosten &amp; Parameter'!$B$8:$B$107))</f>
        <v/>
      </c>
      <c r="M29" s="16">
        <f>IF($A29="","",SUM('Kosten &amp; Parameter'!$C$8:$C$107))</f>
        <v/>
      </c>
      <c r="N29" s="16">
        <f>IF($A29="","",SUM('Kosten &amp; Parameter'!$D$8:$D$107))</f>
        <v/>
      </c>
      <c r="O29" s="16">
        <f>IF($A29="","",MAX(0,$L29-$M29-$N29))</f>
        <v/>
      </c>
      <c r="P29" s="16">
        <f>IF($A29="","",IFERROR($O29/SUM($E$9:$E$108)*$E29,0))</f>
        <v/>
      </c>
      <c r="Q29" s="16">
        <f>IF($A29="","",IFERROR($P29/$E29,0))</f>
        <v/>
      </c>
      <c r="R29" s="32">
        <f>IF($A29="","",IFERROR(VLOOKUP('Kosten &amp; Parameter'!$J$8,'Kosten &amp; Parameter'!$J$8:$K$12,2,FALSE),0))</f>
        <v/>
      </c>
      <c r="S29" s="16">
        <f>IF($A29="","",$P29*$R29)</f>
        <v/>
      </c>
      <c r="T29" s="16">
        <f>IF($A29="","",$S29/12)</f>
        <v/>
      </c>
      <c r="U29" s="16">
        <f>IF($A29="","",$G29+$T29)</f>
        <v/>
      </c>
      <c r="V29" s="16">
        <f>IF($A29="","",$H29+$T29)</f>
        <v/>
      </c>
      <c r="W29" s="16">
        <f>IF($A29="","",IFERROR($T29/$E29,0))</f>
        <v/>
      </c>
      <c r="X29" s="18">
        <f>IF($A29="","",IFERROR(IF($W29&lt;='Kosten &amp; Parameter'!$K$12,"Ja","Prüfen"),"Prüfen"))</f>
        <v/>
      </c>
      <c r="Y29" s="18">
        <f>IF($A29="","",IFERROR(IF($T29&gt;0,"Berechnung vorhanden","Prüfen"),"Fehler prüfen"))</f>
        <v/>
      </c>
      <c r="Z29" s="12" t="n"/>
    </row>
    <row r="30">
      <c r="A30" s="11" t="n"/>
      <c r="B30" s="12" t="n"/>
      <c r="C30" s="12" t="n"/>
      <c r="D30" s="11" t="n"/>
      <c r="E30" s="30" t="n"/>
      <c r="F30" s="31" t="n"/>
      <c r="G30" s="15" t="n"/>
      <c r="H30" s="15" t="n"/>
      <c r="I30" s="12" t="n"/>
      <c r="J30" s="12" t="n"/>
      <c r="K30" s="31" t="n"/>
      <c r="L30" s="19">
        <f>IF($A30="","",SUM('Kosten &amp; Parameter'!$B$8:$B$107))</f>
        <v/>
      </c>
      <c r="M30" s="19">
        <f>IF($A30="","",SUM('Kosten &amp; Parameter'!$C$8:$C$107))</f>
        <v/>
      </c>
      <c r="N30" s="19">
        <f>IF($A30="","",SUM('Kosten &amp; Parameter'!$D$8:$D$107))</f>
        <v/>
      </c>
      <c r="O30" s="19">
        <f>IF($A30="","",MAX(0,$L30-$M30-$N30))</f>
        <v/>
      </c>
      <c r="P30" s="19">
        <f>IF($A30="","",IFERROR($O30/SUM($E$9:$E$108)*$E30,0))</f>
        <v/>
      </c>
      <c r="Q30" s="19">
        <f>IF($A30="","",IFERROR($P30/$E30,0))</f>
        <v/>
      </c>
      <c r="R30" s="33">
        <f>IF($A30="","",IFERROR(VLOOKUP('Kosten &amp; Parameter'!$J$8,'Kosten &amp; Parameter'!$J$8:$K$12,2,FALSE),0))</f>
        <v/>
      </c>
      <c r="S30" s="19">
        <f>IF($A30="","",$P30*$R30)</f>
        <v/>
      </c>
      <c r="T30" s="19">
        <f>IF($A30="","",$S30/12)</f>
        <v/>
      </c>
      <c r="U30" s="19">
        <f>IF($A30="","",$G30+$T30)</f>
        <v/>
      </c>
      <c r="V30" s="19">
        <f>IF($A30="","",$H30+$T30)</f>
        <v/>
      </c>
      <c r="W30" s="19">
        <f>IF($A30="","",IFERROR($T30/$E30,0))</f>
        <v/>
      </c>
      <c r="X30" s="21">
        <f>IF($A30="","",IFERROR(IF($W30&lt;='Kosten &amp; Parameter'!$K$12,"Ja","Prüfen"),"Prüfen"))</f>
        <v/>
      </c>
      <c r="Y30" s="21">
        <f>IF($A30="","",IFERROR(IF($T30&gt;0,"Berechnung vorhanden","Prüfen"),"Fehler prüfen"))</f>
        <v/>
      </c>
      <c r="Z30" s="12" t="n"/>
    </row>
    <row r="31">
      <c r="A31" s="11" t="n"/>
      <c r="B31" s="12" t="n"/>
      <c r="C31" s="12" t="n"/>
      <c r="D31" s="11" t="n"/>
      <c r="E31" s="30" t="n"/>
      <c r="F31" s="31" t="n"/>
      <c r="G31" s="15" t="n"/>
      <c r="H31" s="15" t="n"/>
      <c r="I31" s="12" t="n"/>
      <c r="J31" s="12" t="n"/>
      <c r="K31" s="31" t="n"/>
      <c r="L31" s="16">
        <f>IF($A31="","",SUM('Kosten &amp; Parameter'!$B$8:$B$107))</f>
        <v/>
      </c>
      <c r="M31" s="16">
        <f>IF($A31="","",SUM('Kosten &amp; Parameter'!$C$8:$C$107))</f>
        <v/>
      </c>
      <c r="N31" s="16">
        <f>IF($A31="","",SUM('Kosten &amp; Parameter'!$D$8:$D$107))</f>
        <v/>
      </c>
      <c r="O31" s="16">
        <f>IF($A31="","",MAX(0,$L31-$M31-$N31))</f>
        <v/>
      </c>
      <c r="P31" s="16">
        <f>IF($A31="","",IFERROR($O31/SUM($E$9:$E$108)*$E31,0))</f>
        <v/>
      </c>
      <c r="Q31" s="16">
        <f>IF($A31="","",IFERROR($P31/$E31,0))</f>
        <v/>
      </c>
      <c r="R31" s="32">
        <f>IF($A31="","",IFERROR(VLOOKUP('Kosten &amp; Parameter'!$J$8,'Kosten &amp; Parameter'!$J$8:$K$12,2,FALSE),0))</f>
        <v/>
      </c>
      <c r="S31" s="16">
        <f>IF($A31="","",$P31*$R31)</f>
        <v/>
      </c>
      <c r="T31" s="16">
        <f>IF($A31="","",$S31/12)</f>
        <v/>
      </c>
      <c r="U31" s="16">
        <f>IF($A31="","",$G31+$T31)</f>
        <v/>
      </c>
      <c r="V31" s="16">
        <f>IF($A31="","",$H31+$T31)</f>
        <v/>
      </c>
      <c r="W31" s="16">
        <f>IF($A31="","",IFERROR($T31/$E31,0))</f>
        <v/>
      </c>
      <c r="X31" s="18">
        <f>IF($A31="","",IFERROR(IF($W31&lt;='Kosten &amp; Parameter'!$K$12,"Ja","Prüfen"),"Prüfen"))</f>
        <v/>
      </c>
      <c r="Y31" s="18">
        <f>IF($A31="","",IFERROR(IF($T31&gt;0,"Berechnung vorhanden","Prüfen"),"Fehler prüfen"))</f>
        <v/>
      </c>
      <c r="Z31" s="12" t="n"/>
    </row>
    <row r="32">
      <c r="A32" s="11" t="n"/>
      <c r="B32" s="12" t="n"/>
      <c r="C32" s="12" t="n"/>
      <c r="D32" s="11" t="n"/>
      <c r="E32" s="30" t="n"/>
      <c r="F32" s="31" t="n"/>
      <c r="G32" s="15" t="n"/>
      <c r="H32" s="15" t="n"/>
      <c r="I32" s="12" t="n"/>
      <c r="J32" s="12" t="n"/>
      <c r="K32" s="31" t="n"/>
      <c r="L32" s="19">
        <f>IF($A32="","",SUM('Kosten &amp; Parameter'!$B$8:$B$107))</f>
        <v/>
      </c>
      <c r="M32" s="19">
        <f>IF($A32="","",SUM('Kosten &amp; Parameter'!$C$8:$C$107))</f>
        <v/>
      </c>
      <c r="N32" s="19">
        <f>IF($A32="","",SUM('Kosten &amp; Parameter'!$D$8:$D$107))</f>
        <v/>
      </c>
      <c r="O32" s="19">
        <f>IF($A32="","",MAX(0,$L32-$M32-$N32))</f>
        <v/>
      </c>
      <c r="P32" s="19">
        <f>IF($A32="","",IFERROR($O32/SUM($E$9:$E$108)*$E32,0))</f>
        <v/>
      </c>
      <c r="Q32" s="19">
        <f>IF($A32="","",IFERROR($P32/$E32,0))</f>
        <v/>
      </c>
      <c r="R32" s="33">
        <f>IF($A32="","",IFERROR(VLOOKUP('Kosten &amp; Parameter'!$J$8,'Kosten &amp; Parameter'!$J$8:$K$12,2,FALSE),0))</f>
        <v/>
      </c>
      <c r="S32" s="19">
        <f>IF($A32="","",$P32*$R32)</f>
        <v/>
      </c>
      <c r="T32" s="19">
        <f>IF($A32="","",$S32/12)</f>
        <v/>
      </c>
      <c r="U32" s="19">
        <f>IF($A32="","",$G32+$T32)</f>
        <v/>
      </c>
      <c r="V32" s="19">
        <f>IF($A32="","",$H32+$T32)</f>
        <v/>
      </c>
      <c r="W32" s="19">
        <f>IF($A32="","",IFERROR($T32/$E32,0))</f>
        <v/>
      </c>
      <c r="X32" s="21">
        <f>IF($A32="","",IFERROR(IF($W32&lt;='Kosten &amp; Parameter'!$K$12,"Ja","Prüfen"),"Prüfen"))</f>
        <v/>
      </c>
      <c r="Y32" s="21">
        <f>IF($A32="","",IFERROR(IF($T32&gt;0,"Berechnung vorhanden","Prüfen"),"Fehler prüfen"))</f>
        <v/>
      </c>
      <c r="Z32" s="12" t="n"/>
    </row>
    <row r="33">
      <c r="A33" s="11" t="n"/>
      <c r="B33" s="12" t="n"/>
      <c r="C33" s="12" t="n"/>
      <c r="D33" s="11" t="n"/>
      <c r="E33" s="30" t="n"/>
      <c r="F33" s="31" t="n"/>
      <c r="G33" s="15" t="n"/>
      <c r="H33" s="15" t="n"/>
      <c r="I33" s="12" t="n"/>
      <c r="J33" s="12" t="n"/>
      <c r="K33" s="31" t="n"/>
      <c r="L33" s="16">
        <f>IF($A33="","",SUM('Kosten &amp; Parameter'!$B$8:$B$107))</f>
        <v/>
      </c>
      <c r="M33" s="16">
        <f>IF($A33="","",SUM('Kosten &amp; Parameter'!$C$8:$C$107))</f>
        <v/>
      </c>
      <c r="N33" s="16">
        <f>IF($A33="","",SUM('Kosten &amp; Parameter'!$D$8:$D$107))</f>
        <v/>
      </c>
      <c r="O33" s="16">
        <f>IF($A33="","",MAX(0,$L33-$M33-$N33))</f>
        <v/>
      </c>
      <c r="P33" s="16">
        <f>IF($A33="","",IFERROR($O33/SUM($E$9:$E$108)*$E33,0))</f>
        <v/>
      </c>
      <c r="Q33" s="16">
        <f>IF($A33="","",IFERROR($P33/$E33,0))</f>
        <v/>
      </c>
      <c r="R33" s="32">
        <f>IF($A33="","",IFERROR(VLOOKUP('Kosten &amp; Parameter'!$J$8,'Kosten &amp; Parameter'!$J$8:$K$12,2,FALSE),0))</f>
        <v/>
      </c>
      <c r="S33" s="16">
        <f>IF($A33="","",$P33*$R33)</f>
        <v/>
      </c>
      <c r="T33" s="16">
        <f>IF($A33="","",$S33/12)</f>
        <v/>
      </c>
      <c r="U33" s="16">
        <f>IF($A33="","",$G33+$T33)</f>
        <v/>
      </c>
      <c r="V33" s="16">
        <f>IF($A33="","",$H33+$T33)</f>
        <v/>
      </c>
      <c r="W33" s="16">
        <f>IF($A33="","",IFERROR($T33/$E33,0))</f>
        <v/>
      </c>
      <c r="X33" s="18">
        <f>IF($A33="","",IFERROR(IF($W33&lt;='Kosten &amp; Parameter'!$K$12,"Ja","Prüfen"),"Prüfen"))</f>
        <v/>
      </c>
      <c r="Y33" s="18">
        <f>IF($A33="","",IFERROR(IF($T33&gt;0,"Berechnung vorhanden","Prüfen"),"Fehler prüfen"))</f>
        <v/>
      </c>
      <c r="Z33" s="12" t="n"/>
    </row>
    <row r="34">
      <c r="A34" s="11" t="n"/>
      <c r="B34" s="12" t="n"/>
      <c r="C34" s="12" t="n"/>
      <c r="D34" s="11" t="n"/>
      <c r="E34" s="30" t="n"/>
      <c r="F34" s="31" t="n"/>
      <c r="G34" s="15" t="n"/>
      <c r="H34" s="15" t="n"/>
      <c r="I34" s="12" t="n"/>
      <c r="J34" s="12" t="n"/>
      <c r="K34" s="31" t="n"/>
      <c r="L34" s="19">
        <f>IF($A34="","",SUM('Kosten &amp; Parameter'!$B$8:$B$107))</f>
        <v/>
      </c>
      <c r="M34" s="19">
        <f>IF($A34="","",SUM('Kosten &amp; Parameter'!$C$8:$C$107))</f>
        <v/>
      </c>
      <c r="N34" s="19">
        <f>IF($A34="","",SUM('Kosten &amp; Parameter'!$D$8:$D$107))</f>
        <v/>
      </c>
      <c r="O34" s="19">
        <f>IF($A34="","",MAX(0,$L34-$M34-$N34))</f>
        <v/>
      </c>
      <c r="P34" s="19">
        <f>IF($A34="","",IFERROR($O34/SUM($E$9:$E$108)*$E34,0))</f>
        <v/>
      </c>
      <c r="Q34" s="19">
        <f>IF($A34="","",IFERROR($P34/$E34,0))</f>
        <v/>
      </c>
      <c r="R34" s="33">
        <f>IF($A34="","",IFERROR(VLOOKUP('Kosten &amp; Parameter'!$J$8,'Kosten &amp; Parameter'!$J$8:$K$12,2,FALSE),0))</f>
        <v/>
      </c>
      <c r="S34" s="19">
        <f>IF($A34="","",$P34*$R34)</f>
        <v/>
      </c>
      <c r="T34" s="19">
        <f>IF($A34="","",$S34/12)</f>
        <v/>
      </c>
      <c r="U34" s="19">
        <f>IF($A34="","",$G34+$T34)</f>
        <v/>
      </c>
      <c r="V34" s="19">
        <f>IF($A34="","",$H34+$T34)</f>
        <v/>
      </c>
      <c r="W34" s="19">
        <f>IF($A34="","",IFERROR($T34/$E34,0))</f>
        <v/>
      </c>
      <c r="X34" s="21">
        <f>IF($A34="","",IFERROR(IF($W34&lt;='Kosten &amp; Parameter'!$K$12,"Ja","Prüfen"),"Prüfen"))</f>
        <v/>
      </c>
      <c r="Y34" s="21">
        <f>IF($A34="","",IFERROR(IF($T34&gt;0,"Berechnung vorhanden","Prüfen"),"Fehler prüfen"))</f>
        <v/>
      </c>
      <c r="Z34" s="12" t="n"/>
    </row>
    <row r="35">
      <c r="A35" s="11" t="n"/>
      <c r="B35" s="12" t="n"/>
      <c r="C35" s="12" t="n"/>
      <c r="D35" s="11" t="n"/>
      <c r="E35" s="30" t="n"/>
      <c r="F35" s="31" t="n"/>
      <c r="G35" s="15" t="n"/>
      <c r="H35" s="15" t="n"/>
      <c r="I35" s="12" t="n"/>
      <c r="J35" s="12" t="n"/>
      <c r="K35" s="31" t="n"/>
      <c r="L35" s="16">
        <f>IF($A35="","",SUM('Kosten &amp; Parameter'!$B$8:$B$107))</f>
        <v/>
      </c>
      <c r="M35" s="16">
        <f>IF($A35="","",SUM('Kosten &amp; Parameter'!$C$8:$C$107))</f>
        <v/>
      </c>
      <c r="N35" s="16">
        <f>IF($A35="","",SUM('Kosten &amp; Parameter'!$D$8:$D$107))</f>
        <v/>
      </c>
      <c r="O35" s="16">
        <f>IF($A35="","",MAX(0,$L35-$M35-$N35))</f>
        <v/>
      </c>
      <c r="P35" s="16">
        <f>IF($A35="","",IFERROR($O35/SUM($E$9:$E$108)*$E35,0))</f>
        <v/>
      </c>
      <c r="Q35" s="16">
        <f>IF($A35="","",IFERROR($P35/$E35,0))</f>
        <v/>
      </c>
      <c r="R35" s="32">
        <f>IF($A35="","",IFERROR(VLOOKUP('Kosten &amp; Parameter'!$J$8,'Kosten &amp; Parameter'!$J$8:$K$12,2,FALSE),0))</f>
        <v/>
      </c>
      <c r="S35" s="16">
        <f>IF($A35="","",$P35*$R35)</f>
        <v/>
      </c>
      <c r="T35" s="16">
        <f>IF($A35="","",$S35/12)</f>
        <v/>
      </c>
      <c r="U35" s="16">
        <f>IF($A35="","",$G35+$T35)</f>
        <v/>
      </c>
      <c r="V35" s="16">
        <f>IF($A35="","",$H35+$T35)</f>
        <v/>
      </c>
      <c r="W35" s="16">
        <f>IF($A35="","",IFERROR($T35/$E35,0))</f>
        <v/>
      </c>
      <c r="X35" s="18">
        <f>IF($A35="","",IFERROR(IF($W35&lt;='Kosten &amp; Parameter'!$K$12,"Ja","Prüfen"),"Prüfen"))</f>
        <v/>
      </c>
      <c r="Y35" s="18">
        <f>IF($A35="","",IFERROR(IF($T35&gt;0,"Berechnung vorhanden","Prüfen"),"Fehler prüfen"))</f>
        <v/>
      </c>
      <c r="Z35" s="12" t="n"/>
    </row>
    <row r="36">
      <c r="A36" s="11" t="n"/>
      <c r="B36" s="12" t="n"/>
      <c r="C36" s="12" t="n"/>
      <c r="D36" s="11" t="n"/>
      <c r="E36" s="30" t="n"/>
      <c r="F36" s="31" t="n"/>
      <c r="G36" s="15" t="n"/>
      <c r="H36" s="15" t="n"/>
      <c r="I36" s="12" t="n"/>
      <c r="J36" s="12" t="n"/>
      <c r="K36" s="31" t="n"/>
      <c r="L36" s="19">
        <f>IF($A36="","",SUM('Kosten &amp; Parameter'!$B$8:$B$107))</f>
        <v/>
      </c>
      <c r="M36" s="19">
        <f>IF($A36="","",SUM('Kosten &amp; Parameter'!$C$8:$C$107))</f>
        <v/>
      </c>
      <c r="N36" s="19">
        <f>IF($A36="","",SUM('Kosten &amp; Parameter'!$D$8:$D$107))</f>
        <v/>
      </c>
      <c r="O36" s="19">
        <f>IF($A36="","",MAX(0,$L36-$M36-$N36))</f>
        <v/>
      </c>
      <c r="P36" s="19">
        <f>IF($A36="","",IFERROR($O36/SUM($E$9:$E$108)*$E36,0))</f>
        <v/>
      </c>
      <c r="Q36" s="19">
        <f>IF($A36="","",IFERROR($P36/$E36,0))</f>
        <v/>
      </c>
      <c r="R36" s="33">
        <f>IF($A36="","",IFERROR(VLOOKUP('Kosten &amp; Parameter'!$J$8,'Kosten &amp; Parameter'!$J$8:$K$12,2,FALSE),0))</f>
        <v/>
      </c>
      <c r="S36" s="19">
        <f>IF($A36="","",$P36*$R36)</f>
        <v/>
      </c>
      <c r="T36" s="19">
        <f>IF($A36="","",$S36/12)</f>
        <v/>
      </c>
      <c r="U36" s="19">
        <f>IF($A36="","",$G36+$T36)</f>
        <v/>
      </c>
      <c r="V36" s="19">
        <f>IF($A36="","",$H36+$T36)</f>
        <v/>
      </c>
      <c r="W36" s="19">
        <f>IF($A36="","",IFERROR($T36/$E36,0))</f>
        <v/>
      </c>
      <c r="X36" s="21">
        <f>IF($A36="","",IFERROR(IF($W36&lt;='Kosten &amp; Parameter'!$K$12,"Ja","Prüfen"),"Prüfen"))</f>
        <v/>
      </c>
      <c r="Y36" s="21">
        <f>IF($A36="","",IFERROR(IF($T36&gt;0,"Berechnung vorhanden","Prüfen"),"Fehler prüfen"))</f>
        <v/>
      </c>
      <c r="Z36" s="12" t="n"/>
    </row>
    <row r="37">
      <c r="A37" s="11" t="n"/>
      <c r="B37" s="12" t="n"/>
      <c r="C37" s="12" t="n"/>
      <c r="D37" s="11" t="n"/>
      <c r="E37" s="30" t="n"/>
      <c r="F37" s="31" t="n"/>
      <c r="G37" s="15" t="n"/>
      <c r="H37" s="15" t="n"/>
      <c r="I37" s="12" t="n"/>
      <c r="J37" s="12" t="n"/>
      <c r="K37" s="31" t="n"/>
      <c r="L37" s="16">
        <f>IF($A37="","",SUM('Kosten &amp; Parameter'!$B$8:$B$107))</f>
        <v/>
      </c>
      <c r="M37" s="16">
        <f>IF($A37="","",SUM('Kosten &amp; Parameter'!$C$8:$C$107))</f>
        <v/>
      </c>
      <c r="N37" s="16">
        <f>IF($A37="","",SUM('Kosten &amp; Parameter'!$D$8:$D$107))</f>
        <v/>
      </c>
      <c r="O37" s="16">
        <f>IF($A37="","",MAX(0,$L37-$M37-$N37))</f>
        <v/>
      </c>
      <c r="P37" s="16">
        <f>IF($A37="","",IFERROR($O37/SUM($E$9:$E$108)*$E37,0))</f>
        <v/>
      </c>
      <c r="Q37" s="16">
        <f>IF($A37="","",IFERROR($P37/$E37,0))</f>
        <v/>
      </c>
      <c r="R37" s="32">
        <f>IF($A37="","",IFERROR(VLOOKUP('Kosten &amp; Parameter'!$J$8,'Kosten &amp; Parameter'!$J$8:$K$12,2,FALSE),0))</f>
        <v/>
      </c>
      <c r="S37" s="16">
        <f>IF($A37="","",$P37*$R37)</f>
        <v/>
      </c>
      <c r="T37" s="16">
        <f>IF($A37="","",$S37/12)</f>
        <v/>
      </c>
      <c r="U37" s="16">
        <f>IF($A37="","",$G37+$T37)</f>
        <v/>
      </c>
      <c r="V37" s="16">
        <f>IF($A37="","",$H37+$T37)</f>
        <v/>
      </c>
      <c r="W37" s="16">
        <f>IF($A37="","",IFERROR($T37/$E37,0))</f>
        <v/>
      </c>
      <c r="X37" s="18">
        <f>IF($A37="","",IFERROR(IF($W37&lt;='Kosten &amp; Parameter'!$K$12,"Ja","Prüfen"),"Prüfen"))</f>
        <v/>
      </c>
      <c r="Y37" s="18">
        <f>IF($A37="","",IFERROR(IF($T37&gt;0,"Berechnung vorhanden","Prüfen"),"Fehler prüfen"))</f>
        <v/>
      </c>
      <c r="Z37" s="12" t="n"/>
    </row>
    <row r="38">
      <c r="A38" s="11" t="n"/>
      <c r="B38" s="12" t="n"/>
      <c r="C38" s="12" t="n"/>
      <c r="D38" s="11" t="n"/>
      <c r="E38" s="30" t="n"/>
      <c r="F38" s="31" t="n"/>
      <c r="G38" s="15" t="n"/>
      <c r="H38" s="15" t="n"/>
      <c r="I38" s="12" t="n"/>
      <c r="J38" s="12" t="n"/>
      <c r="K38" s="31" t="n"/>
      <c r="L38" s="19">
        <f>IF($A38="","",SUM('Kosten &amp; Parameter'!$B$8:$B$107))</f>
        <v/>
      </c>
      <c r="M38" s="19">
        <f>IF($A38="","",SUM('Kosten &amp; Parameter'!$C$8:$C$107))</f>
        <v/>
      </c>
      <c r="N38" s="19">
        <f>IF($A38="","",SUM('Kosten &amp; Parameter'!$D$8:$D$107))</f>
        <v/>
      </c>
      <c r="O38" s="19">
        <f>IF($A38="","",MAX(0,$L38-$M38-$N38))</f>
        <v/>
      </c>
      <c r="P38" s="19">
        <f>IF($A38="","",IFERROR($O38/SUM($E$9:$E$108)*$E38,0))</f>
        <v/>
      </c>
      <c r="Q38" s="19">
        <f>IF($A38="","",IFERROR($P38/$E38,0))</f>
        <v/>
      </c>
      <c r="R38" s="33">
        <f>IF($A38="","",IFERROR(VLOOKUP('Kosten &amp; Parameter'!$J$8,'Kosten &amp; Parameter'!$J$8:$K$12,2,FALSE),0))</f>
        <v/>
      </c>
      <c r="S38" s="19">
        <f>IF($A38="","",$P38*$R38)</f>
        <v/>
      </c>
      <c r="T38" s="19">
        <f>IF($A38="","",$S38/12)</f>
        <v/>
      </c>
      <c r="U38" s="19">
        <f>IF($A38="","",$G38+$T38)</f>
        <v/>
      </c>
      <c r="V38" s="19">
        <f>IF($A38="","",$H38+$T38)</f>
        <v/>
      </c>
      <c r="W38" s="19">
        <f>IF($A38="","",IFERROR($T38/$E38,0))</f>
        <v/>
      </c>
      <c r="X38" s="21">
        <f>IF($A38="","",IFERROR(IF($W38&lt;='Kosten &amp; Parameter'!$K$12,"Ja","Prüfen"),"Prüfen"))</f>
        <v/>
      </c>
      <c r="Y38" s="21">
        <f>IF($A38="","",IFERROR(IF($T38&gt;0,"Berechnung vorhanden","Prüfen"),"Fehler prüfen"))</f>
        <v/>
      </c>
      <c r="Z38" s="12" t="n"/>
    </row>
    <row r="39">
      <c r="A39" s="11" t="n"/>
      <c r="B39" s="12" t="n"/>
      <c r="C39" s="12" t="n"/>
      <c r="D39" s="11" t="n"/>
      <c r="E39" s="30" t="n"/>
      <c r="F39" s="31" t="n"/>
      <c r="G39" s="15" t="n"/>
      <c r="H39" s="15" t="n"/>
      <c r="I39" s="12" t="n"/>
      <c r="J39" s="12" t="n"/>
      <c r="K39" s="31" t="n"/>
      <c r="L39" s="16">
        <f>IF($A39="","",SUM('Kosten &amp; Parameter'!$B$8:$B$107))</f>
        <v/>
      </c>
      <c r="M39" s="16">
        <f>IF($A39="","",SUM('Kosten &amp; Parameter'!$C$8:$C$107))</f>
        <v/>
      </c>
      <c r="N39" s="16">
        <f>IF($A39="","",SUM('Kosten &amp; Parameter'!$D$8:$D$107))</f>
        <v/>
      </c>
      <c r="O39" s="16">
        <f>IF($A39="","",MAX(0,$L39-$M39-$N39))</f>
        <v/>
      </c>
      <c r="P39" s="16">
        <f>IF($A39="","",IFERROR($O39/SUM($E$9:$E$108)*$E39,0))</f>
        <v/>
      </c>
      <c r="Q39" s="16">
        <f>IF($A39="","",IFERROR($P39/$E39,0))</f>
        <v/>
      </c>
      <c r="R39" s="32">
        <f>IF($A39="","",IFERROR(VLOOKUP('Kosten &amp; Parameter'!$J$8,'Kosten &amp; Parameter'!$J$8:$K$12,2,FALSE),0))</f>
        <v/>
      </c>
      <c r="S39" s="16">
        <f>IF($A39="","",$P39*$R39)</f>
        <v/>
      </c>
      <c r="T39" s="16">
        <f>IF($A39="","",$S39/12)</f>
        <v/>
      </c>
      <c r="U39" s="16">
        <f>IF($A39="","",$G39+$T39)</f>
        <v/>
      </c>
      <c r="V39" s="16">
        <f>IF($A39="","",$H39+$T39)</f>
        <v/>
      </c>
      <c r="W39" s="16">
        <f>IF($A39="","",IFERROR($T39/$E39,0))</f>
        <v/>
      </c>
      <c r="X39" s="18">
        <f>IF($A39="","",IFERROR(IF($W39&lt;='Kosten &amp; Parameter'!$K$12,"Ja","Prüfen"),"Prüfen"))</f>
        <v/>
      </c>
      <c r="Y39" s="18">
        <f>IF($A39="","",IFERROR(IF($T39&gt;0,"Berechnung vorhanden","Prüfen"),"Fehler prüfen"))</f>
        <v/>
      </c>
      <c r="Z39" s="12" t="n"/>
    </row>
    <row r="40">
      <c r="A40" s="11" t="n"/>
      <c r="B40" s="12" t="n"/>
      <c r="C40" s="12" t="n"/>
      <c r="D40" s="11" t="n"/>
      <c r="E40" s="30" t="n"/>
      <c r="F40" s="31" t="n"/>
      <c r="G40" s="15" t="n"/>
      <c r="H40" s="15" t="n"/>
      <c r="I40" s="12" t="n"/>
      <c r="J40" s="12" t="n"/>
      <c r="K40" s="31" t="n"/>
      <c r="L40" s="19">
        <f>IF($A40="","",SUM('Kosten &amp; Parameter'!$B$8:$B$107))</f>
        <v/>
      </c>
      <c r="M40" s="19">
        <f>IF($A40="","",SUM('Kosten &amp; Parameter'!$C$8:$C$107))</f>
        <v/>
      </c>
      <c r="N40" s="19">
        <f>IF($A40="","",SUM('Kosten &amp; Parameter'!$D$8:$D$107))</f>
        <v/>
      </c>
      <c r="O40" s="19">
        <f>IF($A40="","",MAX(0,$L40-$M40-$N40))</f>
        <v/>
      </c>
      <c r="P40" s="19">
        <f>IF($A40="","",IFERROR($O40/SUM($E$9:$E$108)*$E40,0))</f>
        <v/>
      </c>
      <c r="Q40" s="19">
        <f>IF($A40="","",IFERROR($P40/$E40,0))</f>
        <v/>
      </c>
      <c r="R40" s="33">
        <f>IF($A40="","",IFERROR(VLOOKUP('Kosten &amp; Parameter'!$J$8,'Kosten &amp; Parameter'!$J$8:$K$12,2,FALSE),0))</f>
        <v/>
      </c>
      <c r="S40" s="19">
        <f>IF($A40="","",$P40*$R40)</f>
        <v/>
      </c>
      <c r="T40" s="19">
        <f>IF($A40="","",$S40/12)</f>
        <v/>
      </c>
      <c r="U40" s="19">
        <f>IF($A40="","",$G40+$T40)</f>
        <v/>
      </c>
      <c r="V40" s="19">
        <f>IF($A40="","",$H40+$T40)</f>
        <v/>
      </c>
      <c r="W40" s="19">
        <f>IF($A40="","",IFERROR($T40/$E40,0))</f>
        <v/>
      </c>
      <c r="X40" s="21">
        <f>IF($A40="","",IFERROR(IF($W40&lt;='Kosten &amp; Parameter'!$K$12,"Ja","Prüfen"),"Prüfen"))</f>
        <v/>
      </c>
      <c r="Y40" s="21">
        <f>IF($A40="","",IFERROR(IF($T40&gt;0,"Berechnung vorhanden","Prüfen"),"Fehler prüfen"))</f>
        <v/>
      </c>
      <c r="Z40" s="12" t="n"/>
    </row>
    <row r="41">
      <c r="A41" s="11" t="n"/>
      <c r="B41" s="12" t="n"/>
      <c r="C41" s="12" t="n"/>
      <c r="D41" s="11" t="n"/>
      <c r="E41" s="30" t="n"/>
      <c r="F41" s="31" t="n"/>
      <c r="G41" s="15" t="n"/>
      <c r="H41" s="15" t="n"/>
      <c r="I41" s="12" t="n"/>
      <c r="J41" s="12" t="n"/>
      <c r="K41" s="31" t="n"/>
      <c r="L41" s="16">
        <f>IF($A41="","",SUM('Kosten &amp; Parameter'!$B$8:$B$107))</f>
        <v/>
      </c>
      <c r="M41" s="16">
        <f>IF($A41="","",SUM('Kosten &amp; Parameter'!$C$8:$C$107))</f>
        <v/>
      </c>
      <c r="N41" s="16">
        <f>IF($A41="","",SUM('Kosten &amp; Parameter'!$D$8:$D$107))</f>
        <v/>
      </c>
      <c r="O41" s="16">
        <f>IF($A41="","",MAX(0,$L41-$M41-$N41))</f>
        <v/>
      </c>
      <c r="P41" s="16">
        <f>IF($A41="","",IFERROR($O41/SUM($E$9:$E$108)*$E41,0))</f>
        <v/>
      </c>
      <c r="Q41" s="16">
        <f>IF($A41="","",IFERROR($P41/$E41,0))</f>
        <v/>
      </c>
      <c r="R41" s="32">
        <f>IF($A41="","",IFERROR(VLOOKUP('Kosten &amp; Parameter'!$J$8,'Kosten &amp; Parameter'!$J$8:$K$12,2,FALSE),0))</f>
        <v/>
      </c>
      <c r="S41" s="16">
        <f>IF($A41="","",$P41*$R41)</f>
        <v/>
      </c>
      <c r="T41" s="16">
        <f>IF($A41="","",$S41/12)</f>
        <v/>
      </c>
      <c r="U41" s="16">
        <f>IF($A41="","",$G41+$T41)</f>
        <v/>
      </c>
      <c r="V41" s="16">
        <f>IF($A41="","",$H41+$T41)</f>
        <v/>
      </c>
      <c r="W41" s="16">
        <f>IF($A41="","",IFERROR($T41/$E41,0))</f>
        <v/>
      </c>
      <c r="X41" s="18">
        <f>IF($A41="","",IFERROR(IF($W41&lt;='Kosten &amp; Parameter'!$K$12,"Ja","Prüfen"),"Prüfen"))</f>
        <v/>
      </c>
      <c r="Y41" s="18">
        <f>IF($A41="","",IFERROR(IF($T41&gt;0,"Berechnung vorhanden","Prüfen"),"Fehler prüfen"))</f>
        <v/>
      </c>
      <c r="Z41" s="12" t="n"/>
    </row>
    <row r="42">
      <c r="A42" s="11" t="n"/>
      <c r="B42" s="12" t="n"/>
      <c r="C42" s="12" t="n"/>
      <c r="D42" s="11" t="n"/>
      <c r="E42" s="30" t="n"/>
      <c r="F42" s="31" t="n"/>
      <c r="G42" s="15" t="n"/>
      <c r="H42" s="15" t="n"/>
      <c r="I42" s="12" t="n"/>
      <c r="J42" s="12" t="n"/>
      <c r="K42" s="31" t="n"/>
      <c r="L42" s="19">
        <f>IF($A42="","",SUM('Kosten &amp; Parameter'!$B$8:$B$107))</f>
        <v/>
      </c>
      <c r="M42" s="19">
        <f>IF($A42="","",SUM('Kosten &amp; Parameter'!$C$8:$C$107))</f>
        <v/>
      </c>
      <c r="N42" s="19">
        <f>IF($A42="","",SUM('Kosten &amp; Parameter'!$D$8:$D$107))</f>
        <v/>
      </c>
      <c r="O42" s="19">
        <f>IF($A42="","",MAX(0,$L42-$M42-$N42))</f>
        <v/>
      </c>
      <c r="P42" s="19">
        <f>IF($A42="","",IFERROR($O42/SUM($E$9:$E$108)*$E42,0))</f>
        <v/>
      </c>
      <c r="Q42" s="19">
        <f>IF($A42="","",IFERROR($P42/$E42,0))</f>
        <v/>
      </c>
      <c r="R42" s="33">
        <f>IF($A42="","",IFERROR(VLOOKUP('Kosten &amp; Parameter'!$J$8,'Kosten &amp; Parameter'!$J$8:$K$12,2,FALSE),0))</f>
        <v/>
      </c>
      <c r="S42" s="19">
        <f>IF($A42="","",$P42*$R42)</f>
        <v/>
      </c>
      <c r="T42" s="19">
        <f>IF($A42="","",$S42/12)</f>
        <v/>
      </c>
      <c r="U42" s="19">
        <f>IF($A42="","",$G42+$T42)</f>
        <v/>
      </c>
      <c r="V42" s="19">
        <f>IF($A42="","",$H42+$T42)</f>
        <v/>
      </c>
      <c r="W42" s="19">
        <f>IF($A42="","",IFERROR($T42/$E42,0))</f>
        <v/>
      </c>
      <c r="X42" s="21">
        <f>IF($A42="","",IFERROR(IF($W42&lt;='Kosten &amp; Parameter'!$K$12,"Ja","Prüfen"),"Prüfen"))</f>
        <v/>
      </c>
      <c r="Y42" s="21">
        <f>IF($A42="","",IFERROR(IF($T42&gt;0,"Berechnung vorhanden","Prüfen"),"Fehler prüfen"))</f>
        <v/>
      </c>
      <c r="Z42" s="12" t="n"/>
    </row>
    <row r="43">
      <c r="A43" s="11" t="n"/>
      <c r="B43" s="12" t="n"/>
      <c r="C43" s="12" t="n"/>
      <c r="D43" s="11" t="n"/>
      <c r="E43" s="30" t="n"/>
      <c r="F43" s="31" t="n"/>
      <c r="G43" s="15" t="n"/>
      <c r="H43" s="15" t="n"/>
      <c r="I43" s="12" t="n"/>
      <c r="J43" s="12" t="n"/>
      <c r="K43" s="31" t="n"/>
      <c r="L43" s="16">
        <f>IF($A43="","",SUM('Kosten &amp; Parameter'!$B$8:$B$107))</f>
        <v/>
      </c>
      <c r="M43" s="16">
        <f>IF($A43="","",SUM('Kosten &amp; Parameter'!$C$8:$C$107))</f>
        <v/>
      </c>
      <c r="N43" s="16">
        <f>IF($A43="","",SUM('Kosten &amp; Parameter'!$D$8:$D$107))</f>
        <v/>
      </c>
      <c r="O43" s="16">
        <f>IF($A43="","",MAX(0,$L43-$M43-$N43))</f>
        <v/>
      </c>
      <c r="P43" s="16">
        <f>IF($A43="","",IFERROR($O43/SUM($E$9:$E$108)*$E43,0))</f>
        <v/>
      </c>
      <c r="Q43" s="16">
        <f>IF($A43="","",IFERROR($P43/$E43,0))</f>
        <v/>
      </c>
      <c r="R43" s="32">
        <f>IF($A43="","",IFERROR(VLOOKUP('Kosten &amp; Parameter'!$J$8,'Kosten &amp; Parameter'!$J$8:$K$12,2,FALSE),0))</f>
        <v/>
      </c>
      <c r="S43" s="16">
        <f>IF($A43="","",$P43*$R43)</f>
        <v/>
      </c>
      <c r="T43" s="16">
        <f>IF($A43="","",$S43/12)</f>
        <v/>
      </c>
      <c r="U43" s="16">
        <f>IF($A43="","",$G43+$T43)</f>
        <v/>
      </c>
      <c r="V43" s="16">
        <f>IF($A43="","",$H43+$T43)</f>
        <v/>
      </c>
      <c r="W43" s="16">
        <f>IF($A43="","",IFERROR($T43/$E43,0))</f>
        <v/>
      </c>
      <c r="X43" s="18">
        <f>IF($A43="","",IFERROR(IF($W43&lt;='Kosten &amp; Parameter'!$K$12,"Ja","Prüfen"),"Prüfen"))</f>
        <v/>
      </c>
      <c r="Y43" s="18">
        <f>IF($A43="","",IFERROR(IF($T43&gt;0,"Berechnung vorhanden","Prüfen"),"Fehler prüfen"))</f>
        <v/>
      </c>
      <c r="Z43" s="12" t="n"/>
    </row>
    <row r="44">
      <c r="A44" s="11" t="n"/>
      <c r="B44" s="12" t="n"/>
      <c r="C44" s="12" t="n"/>
      <c r="D44" s="11" t="n"/>
      <c r="E44" s="30" t="n"/>
      <c r="F44" s="31" t="n"/>
      <c r="G44" s="15" t="n"/>
      <c r="H44" s="15" t="n"/>
      <c r="I44" s="12" t="n"/>
      <c r="J44" s="12" t="n"/>
      <c r="K44" s="31" t="n"/>
      <c r="L44" s="19">
        <f>IF($A44="","",SUM('Kosten &amp; Parameter'!$B$8:$B$107))</f>
        <v/>
      </c>
      <c r="M44" s="19">
        <f>IF($A44="","",SUM('Kosten &amp; Parameter'!$C$8:$C$107))</f>
        <v/>
      </c>
      <c r="N44" s="19">
        <f>IF($A44="","",SUM('Kosten &amp; Parameter'!$D$8:$D$107))</f>
        <v/>
      </c>
      <c r="O44" s="19">
        <f>IF($A44="","",MAX(0,$L44-$M44-$N44))</f>
        <v/>
      </c>
      <c r="P44" s="19">
        <f>IF($A44="","",IFERROR($O44/SUM($E$9:$E$108)*$E44,0))</f>
        <v/>
      </c>
      <c r="Q44" s="19">
        <f>IF($A44="","",IFERROR($P44/$E44,0))</f>
        <v/>
      </c>
      <c r="R44" s="33">
        <f>IF($A44="","",IFERROR(VLOOKUP('Kosten &amp; Parameter'!$J$8,'Kosten &amp; Parameter'!$J$8:$K$12,2,FALSE),0))</f>
        <v/>
      </c>
      <c r="S44" s="19">
        <f>IF($A44="","",$P44*$R44)</f>
        <v/>
      </c>
      <c r="T44" s="19">
        <f>IF($A44="","",$S44/12)</f>
        <v/>
      </c>
      <c r="U44" s="19">
        <f>IF($A44="","",$G44+$T44)</f>
        <v/>
      </c>
      <c r="V44" s="19">
        <f>IF($A44="","",$H44+$T44)</f>
        <v/>
      </c>
      <c r="W44" s="19">
        <f>IF($A44="","",IFERROR($T44/$E44,0))</f>
        <v/>
      </c>
      <c r="X44" s="21">
        <f>IF($A44="","",IFERROR(IF($W44&lt;='Kosten &amp; Parameter'!$K$12,"Ja","Prüfen"),"Prüfen"))</f>
        <v/>
      </c>
      <c r="Y44" s="21">
        <f>IF($A44="","",IFERROR(IF($T44&gt;0,"Berechnung vorhanden","Prüfen"),"Fehler prüfen"))</f>
        <v/>
      </c>
      <c r="Z44" s="12" t="n"/>
    </row>
    <row r="45">
      <c r="A45" s="11" t="n"/>
      <c r="B45" s="12" t="n"/>
      <c r="C45" s="12" t="n"/>
      <c r="D45" s="11" t="n"/>
      <c r="E45" s="30" t="n"/>
      <c r="F45" s="31" t="n"/>
      <c r="G45" s="15" t="n"/>
      <c r="H45" s="15" t="n"/>
      <c r="I45" s="12" t="n"/>
      <c r="J45" s="12" t="n"/>
      <c r="K45" s="31" t="n"/>
      <c r="L45" s="16">
        <f>IF($A45="","",SUM('Kosten &amp; Parameter'!$B$8:$B$107))</f>
        <v/>
      </c>
      <c r="M45" s="16">
        <f>IF($A45="","",SUM('Kosten &amp; Parameter'!$C$8:$C$107))</f>
        <v/>
      </c>
      <c r="N45" s="16">
        <f>IF($A45="","",SUM('Kosten &amp; Parameter'!$D$8:$D$107))</f>
        <v/>
      </c>
      <c r="O45" s="16">
        <f>IF($A45="","",MAX(0,$L45-$M45-$N45))</f>
        <v/>
      </c>
      <c r="P45" s="16">
        <f>IF($A45="","",IFERROR($O45/SUM($E$9:$E$108)*$E45,0))</f>
        <v/>
      </c>
      <c r="Q45" s="16">
        <f>IF($A45="","",IFERROR($P45/$E45,0))</f>
        <v/>
      </c>
      <c r="R45" s="32">
        <f>IF($A45="","",IFERROR(VLOOKUP('Kosten &amp; Parameter'!$J$8,'Kosten &amp; Parameter'!$J$8:$K$12,2,FALSE),0))</f>
        <v/>
      </c>
      <c r="S45" s="16">
        <f>IF($A45="","",$P45*$R45)</f>
        <v/>
      </c>
      <c r="T45" s="16">
        <f>IF($A45="","",$S45/12)</f>
        <v/>
      </c>
      <c r="U45" s="16">
        <f>IF($A45="","",$G45+$T45)</f>
        <v/>
      </c>
      <c r="V45" s="16">
        <f>IF($A45="","",$H45+$T45)</f>
        <v/>
      </c>
      <c r="W45" s="16">
        <f>IF($A45="","",IFERROR($T45/$E45,0))</f>
        <v/>
      </c>
      <c r="X45" s="18">
        <f>IF($A45="","",IFERROR(IF($W45&lt;='Kosten &amp; Parameter'!$K$12,"Ja","Prüfen"),"Prüfen"))</f>
        <v/>
      </c>
      <c r="Y45" s="18">
        <f>IF($A45="","",IFERROR(IF($T45&gt;0,"Berechnung vorhanden","Prüfen"),"Fehler prüfen"))</f>
        <v/>
      </c>
      <c r="Z45" s="12" t="n"/>
    </row>
    <row r="46">
      <c r="A46" s="11" t="n"/>
      <c r="B46" s="12" t="n"/>
      <c r="C46" s="12" t="n"/>
      <c r="D46" s="11" t="n"/>
      <c r="E46" s="30" t="n"/>
      <c r="F46" s="31" t="n"/>
      <c r="G46" s="15" t="n"/>
      <c r="H46" s="15" t="n"/>
      <c r="I46" s="12" t="n"/>
      <c r="J46" s="12" t="n"/>
      <c r="K46" s="31" t="n"/>
      <c r="L46" s="19">
        <f>IF($A46="","",SUM('Kosten &amp; Parameter'!$B$8:$B$107))</f>
        <v/>
      </c>
      <c r="M46" s="19">
        <f>IF($A46="","",SUM('Kosten &amp; Parameter'!$C$8:$C$107))</f>
        <v/>
      </c>
      <c r="N46" s="19">
        <f>IF($A46="","",SUM('Kosten &amp; Parameter'!$D$8:$D$107))</f>
        <v/>
      </c>
      <c r="O46" s="19">
        <f>IF($A46="","",MAX(0,$L46-$M46-$N46))</f>
        <v/>
      </c>
      <c r="P46" s="19">
        <f>IF($A46="","",IFERROR($O46/SUM($E$9:$E$108)*$E46,0))</f>
        <v/>
      </c>
      <c r="Q46" s="19">
        <f>IF($A46="","",IFERROR($P46/$E46,0))</f>
        <v/>
      </c>
      <c r="R46" s="33">
        <f>IF($A46="","",IFERROR(VLOOKUP('Kosten &amp; Parameter'!$J$8,'Kosten &amp; Parameter'!$J$8:$K$12,2,FALSE),0))</f>
        <v/>
      </c>
      <c r="S46" s="19">
        <f>IF($A46="","",$P46*$R46)</f>
        <v/>
      </c>
      <c r="T46" s="19">
        <f>IF($A46="","",$S46/12)</f>
        <v/>
      </c>
      <c r="U46" s="19">
        <f>IF($A46="","",$G46+$T46)</f>
        <v/>
      </c>
      <c r="V46" s="19">
        <f>IF($A46="","",$H46+$T46)</f>
        <v/>
      </c>
      <c r="W46" s="19">
        <f>IF($A46="","",IFERROR($T46/$E46,0))</f>
        <v/>
      </c>
      <c r="X46" s="21">
        <f>IF($A46="","",IFERROR(IF($W46&lt;='Kosten &amp; Parameter'!$K$12,"Ja","Prüfen"),"Prüfen"))</f>
        <v/>
      </c>
      <c r="Y46" s="21">
        <f>IF($A46="","",IFERROR(IF($T46&gt;0,"Berechnung vorhanden","Prüfen"),"Fehler prüfen"))</f>
        <v/>
      </c>
      <c r="Z46" s="12" t="n"/>
    </row>
    <row r="47">
      <c r="A47" s="11" t="n"/>
      <c r="B47" s="12" t="n"/>
      <c r="C47" s="12" t="n"/>
      <c r="D47" s="11" t="n"/>
      <c r="E47" s="30" t="n"/>
      <c r="F47" s="31" t="n"/>
      <c r="G47" s="15" t="n"/>
      <c r="H47" s="15" t="n"/>
      <c r="I47" s="12" t="n"/>
      <c r="J47" s="12" t="n"/>
      <c r="K47" s="31" t="n"/>
      <c r="L47" s="16">
        <f>IF($A47="","",SUM('Kosten &amp; Parameter'!$B$8:$B$107))</f>
        <v/>
      </c>
      <c r="M47" s="16">
        <f>IF($A47="","",SUM('Kosten &amp; Parameter'!$C$8:$C$107))</f>
        <v/>
      </c>
      <c r="N47" s="16">
        <f>IF($A47="","",SUM('Kosten &amp; Parameter'!$D$8:$D$107))</f>
        <v/>
      </c>
      <c r="O47" s="16">
        <f>IF($A47="","",MAX(0,$L47-$M47-$N47))</f>
        <v/>
      </c>
      <c r="P47" s="16">
        <f>IF($A47="","",IFERROR($O47/SUM($E$9:$E$108)*$E47,0))</f>
        <v/>
      </c>
      <c r="Q47" s="16">
        <f>IF($A47="","",IFERROR($P47/$E47,0))</f>
        <v/>
      </c>
      <c r="R47" s="32">
        <f>IF($A47="","",IFERROR(VLOOKUP('Kosten &amp; Parameter'!$J$8,'Kosten &amp; Parameter'!$J$8:$K$12,2,FALSE),0))</f>
        <v/>
      </c>
      <c r="S47" s="16">
        <f>IF($A47="","",$P47*$R47)</f>
        <v/>
      </c>
      <c r="T47" s="16">
        <f>IF($A47="","",$S47/12)</f>
        <v/>
      </c>
      <c r="U47" s="16">
        <f>IF($A47="","",$G47+$T47)</f>
        <v/>
      </c>
      <c r="V47" s="16">
        <f>IF($A47="","",$H47+$T47)</f>
        <v/>
      </c>
      <c r="W47" s="16">
        <f>IF($A47="","",IFERROR($T47/$E47,0))</f>
        <v/>
      </c>
      <c r="X47" s="18">
        <f>IF($A47="","",IFERROR(IF($W47&lt;='Kosten &amp; Parameter'!$K$12,"Ja","Prüfen"),"Prüfen"))</f>
        <v/>
      </c>
      <c r="Y47" s="18">
        <f>IF($A47="","",IFERROR(IF($T47&gt;0,"Berechnung vorhanden","Prüfen"),"Fehler prüfen"))</f>
        <v/>
      </c>
      <c r="Z47" s="12" t="n"/>
    </row>
    <row r="48">
      <c r="A48" s="11" t="n"/>
      <c r="B48" s="12" t="n"/>
      <c r="C48" s="12" t="n"/>
      <c r="D48" s="11" t="n"/>
      <c r="E48" s="30" t="n"/>
      <c r="F48" s="31" t="n"/>
      <c r="G48" s="15" t="n"/>
      <c r="H48" s="15" t="n"/>
      <c r="I48" s="12" t="n"/>
      <c r="J48" s="12" t="n"/>
      <c r="K48" s="31" t="n"/>
      <c r="L48" s="19">
        <f>IF($A48="","",SUM('Kosten &amp; Parameter'!$B$8:$B$107))</f>
        <v/>
      </c>
      <c r="M48" s="19">
        <f>IF($A48="","",SUM('Kosten &amp; Parameter'!$C$8:$C$107))</f>
        <v/>
      </c>
      <c r="N48" s="19">
        <f>IF($A48="","",SUM('Kosten &amp; Parameter'!$D$8:$D$107))</f>
        <v/>
      </c>
      <c r="O48" s="19">
        <f>IF($A48="","",MAX(0,$L48-$M48-$N48))</f>
        <v/>
      </c>
      <c r="P48" s="19">
        <f>IF($A48="","",IFERROR($O48/SUM($E$9:$E$108)*$E48,0))</f>
        <v/>
      </c>
      <c r="Q48" s="19">
        <f>IF($A48="","",IFERROR($P48/$E48,0))</f>
        <v/>
      </c>
      <c r="R48" s="33">
        <f>IF($A48="","",IFERROR(VLOOKUP('Kosten &amp; Parameter'!$J$8,'Kosten &amp; Parameter'!$J$8:$K$12,2,FALSE),0))</f>
        <v/>
      </c>
      <c r="S48" s="19">
        <f>IF($A48="","",$P48*$R48)</f>
        <v/>
      </c>
      <c r="T48" s="19">
        <f>IF($A48="","",$S48/12)</f>
        <v/>
      </c>
      <c r="U48" s="19">
        <f>IF($A48="","",$G48+$T48)</f>
        <v/>
      </c>
      <c r="V48" s="19">
        <f>IF($A48="","",$H48+$T48)</f>
        <v/>
      </c>
      <c r="W48" s="19">
        <f>IF($A48="","",IFERROR($T48/$E48,0))</f>
        <v/>
      </c>
      <c r="X48" s="21">
        <f>IF($A48="","",IFERROR(IF($W48&lt;='Kosten &amp; Parameter'!$K$12,"Ja","Prüfen"),"Prüfen"))</f>
        <v/>
      </c>
      <c r="Y48" s="21">
        <f>IF($A48="","",IFERROR(IF($T48&gt;0,"Berechnung vorhanden","Prüfen"),"Fehler prüfen"))</f>
        <v/>
      </c>
      <c r="Z48" s="12" t="n"/>
    </row>
    <row r="49">
      <c r="A49" s="11" t="n"/>
      <c r="B49" s="12" t="n"/>
      <c r="C49" s="12" t="n"/>
      <c r="D49" s="11" t="n"/>
      <c r="E49" s="30" t="n"/>
      <c r="F49" s="31" t="n"/>
      <c r="G49" s="15" t="n"/>
      <c r="H49" s="15" t="n"/>
      <c r="I49" s="12" t="n"/>
      <c r="J49" s="12" t="n"/>
      <c r="K49" s="31" t="n"/>
      <c r="L49" s="16">
        <f>IF($A49="","",SUM('Kosten &amp; Parameter'!$B$8:$B$107))</f>
        <v/>
      </c>
      <c r="M49" s="16">
        <f>IF($A49="","",SUM('Kosten &amp; Parameter'!$C$8:$C$107))</f>
        <v/>
      </c>
      <c r="N49" s="16">
        <f>IF($A49="","",SUM('Kosten &amp; Parameter'!$D$8:$D$107))</f>
        <v/>
      </c>
      <c r="O49" s="16">
        <f>IF($A49="","",MAX(0,$L49-$M49-$N49))</f>
        <v/>
      </c>
      <c r="P49" s="16">
        <f>IF($A49="","",IFERROR($O49/SUM($E$9:$E$108)*$E49,0))</f>
        <v/>
      </c>
      <c r="Q49" s="16">
        <f>IF($A49="","",IFERROR($P49/$E49,0))</f>
        <v/>
      </c>
      <c r="R49" s="32">
        <f>IF($A49="","",IFERROR(VLOOKUP('Kosten &amp; Parameter'!$J$8,'Kosten &amp; Parameter'!$J$8:$K$12,2,FALSE),0))</f>
        <v/>
      </c>
      <c r="S49" s="16">
        <f>IF($A49="","",$P49*$R49)</f>
        <v/>
      </c>
      <c r="T49" s="16">
        <f>IF($A49="","",$S49/12)</f>
        <v/>
      </c>
      <c r="U49" s="16">
        <f>IF($A49="","",$G49+$T49)</f>
        <v/>
      </c>
      <c r="V49" s="16">
        <f>IF($A49="","",$H49+$T49)</f>
        <v/>
      </c>
      <c r="W49" s="16">
        <f>IF($A49="","",IFERROR($T49/$E49,0))</f>
        <v/>
      </c>
      <c r="X49" s="18">
        <f>IF($A49="","",IFERROR(IF($W49&lt;='Kosten &amp; Parameter'!$K$12,"Ja","Prüfen"),"Prüfen"))</f>
        <v/>
      </c>
      <c r="Y49" s="18">
        <f>IF($A49="","",IFERROR(IF($T49&gt;0,"Berechnung vorhanden","Prüfen"),"Fehler prüfen"))</f>
        <v/>
      </c>
      <c r="Z49" s="12" t="n"/>
    </row>
    <row r="50">
      <c r="A50" s="11" t="n"/>
      <c r="B50" s="12" t="n"/>
      <c r="C50" s="12" t="n"/>
      <c r="D50" s="11" t="n"/>
      <c r="E50" s="30" t="n"/>
      <c r="F50" s="31" t="n"/>
      <c r="G50" s="15" t="n"/>
      <c r="H50" s="15" t="n"/>
      <c r="I50" s="12" t="n"/>
      <c r="J50" s="12" t="n"/>
      <c r="K50" s="31" t="n"/>
      <c r="L50" s="19">
        <f>IF($A50="","",SUM('Kosten &amp; Parameter'!$B$8:$B$107))</f>
        <v/>
      </c>
      <c r="M50" s="19">
        <f>IF($A50="","",SUM('Kosten &amp; Parameter'!$C$8:$C$107))</f>
        <v/>
      </c>
      <c r="N50" s="19">
        <f>IF($A50="","",SUM('Kosten &amp; Parameter'!$D$8:$D$107))</f>
        <v/>
      </c>
      <c r="O50" s="19">
        <f>IF($A50="","",MAX(0,$L50-$M50-$N50))</f>
        <v/>
      </c>
      <c r="P50" s="19">
        <f>IF($A50="","",IFERROR($O50/SUM($E$9:$E$108)*$E50,0))</f>
        <v/>
      </c>
      <c r="Q50" s="19">
        <f>IF($A50="","",IFERROR($P50/$E50,0))</f>
        <v/>
      </c>
      <c r="R50" s="33">
        <f>IF($A50="","",IFERROR(VLOOKUP('Kosten &amp; Parameter'!$J$8,'Kosten &amp; Parameter'!$J$8:$K$12,2,FALSE),0))</f>
        <v/>
      </c>
      <c r="S50" s="19">
        <f>IF($A50="","",$P50*$R50)</f>
        <v/>
      </c>
      <c r="T50" s="19">
        <f>IF($A50="","",$S50/12)</f>
        <v/>
      </c>
      <c r="U50" s="19">
        <f>IF($A50="","",$G50+$T50)</f>
        <v/>
      </c>
      <c r="V50" s="19">
        <f>IF($A50="","",$H50+$T50)</f>
        <v/>
      </c>
      <c r="W50" s="19">
        <f>IF($A50="","",IFERROR($T50/$E50,0))</f>
        <v/>
      </c>
      <c r="X50" s="21">
        <f>IF($A50="","",IFERROR(IF($W50&lt;='Kosten &amp; Parameter'!$K$12,"Ja","Prüfen"),"Prüfen"))</f>
        <v/>
      </c>
      <c r="Y50" s="21">
        <f>IF($A50="","",IFERROR(IF($T50&gt;0,"Berechnung vorhanden","Prüfen"),"Fehler prüfen"))</f>
        <v/>
      </c>
      <c r="Z50" s="12" t="n"/>
    </row>
    <row r="51">
      <c r="A51" s="11" t="n"/>
      <c r="B51" s="12" t="n"/>
      <c r="C51" s="12" t="n"/>
      <c r="D51" s="11" t="n"/>
      <c r="E51" s="30" t="n"/>
      <c r="F51" s="31" t="n"/>
      <c r="G51" s="15" t="n"/>
      <c r="H51" s="15" t="n"/>
      <c r="I51" s="12" t="n"/>
      <c r="J51" s="12" t="n"/>
      <c r="K51" s="31" t="n"/>
      <c r="L51" s="16">
        <f>IF($A51="","",SUM('Kosten &amp; Parameter'!$B$8:$B$107))</f>
        <v/>
      </c>
      <c r="M51" s="16">
        <f>IF($A51="","",SUM('Kosten &amp; Parameter'!$C$8:$C$107))</f>
        <v/>
      </c>
      <c r="N51" s="16">
        <f>IF($A51="","",SUM('Kosten &amp; Parameter'!$D$8:$D$107))</f>
        <v/>
      </c>
      <c r="O51" s="16">
        <f>IF($A51="","",MAX(0,$L51-$M51-$N51))</f>
        <v/>
      </c>
      <c r="P51" s="16">
        <f>IF($A51="","",IFERROR($O51/SUM($E$9:$E$108)*$E51,0))</f>
        <v/>
      </c>
      <c r="Q51" s="16">
        <f>IF($A51="","",IFERROR($P51/$E51,0))</f>
        <v/>
      </c>
      <c r="R51" s="32">
        <f>IF($A51="","",IFERROR(VLOOKUP('Kosten &amp; Parameter'!$J$8,'Kosten &amp; Parameter'!$J$8:$K$12,2,FALSE),0))</f>
        <v/>
      </c>
      <c r="S51" s="16">
        <f>IF($A51="","",$P51*$R51)</f>
        <v/>
      </c>
      <c r="T51" s="16">
        <f>IF($A51="","",$S51/12)</f>
        <v/>
      </c>
      <c r="U51" s="16">
        <f>IF($A51="","",$G51+$T51)</f>
        <v/>
      </c>
      <c r="V51" s="16">
        <f>IF($A51="","",$H51+$T51)</f>
        <v/>
      </c>
      <c r="W51" s="16">
        <f>IF($A51="","",IFERROR($T51/$E51,0))</f>
        <v/>
      </c>
      <c r="X51" s="18">
        <f>IF($A51="","",IFERROR(IF($W51&lt;='Kosten &amp; Parameter'!$K$12,"Ja","Prüfen"),"Prüfen"))</f>
        <v/>
      </c>
      <c r="Y51" s="18">
        <f>IF($A51="","",IFERROR(IF($T51&gt;0,"Berechnung vorhanden","Prüfen"),"Fehler prüfen"))</f>
        <v/>
      </c>
      <c r="Z51" s="12" t="n"/>
    </row>
    <row r="52">
      <c r="A52" s="11" t="n"/>
      <c r="B52" s="12" t="n"/>
      <c r="C52" s="12" t="n"/>
      <c r="D52" s="11" t="n"/>
      <c r="E52" s="30" t="n"/>
      <c r="F52" s="31" t="n"/>
      <c r="G52" s="15" t="n"/>
      <c r="H52" s="15" t="n"/>
      <c r="I52" s="12" t="n"/>
      <c r="J52" s="12" t="n"/>
      <c r="K52" s="31" t="n"/>
      <c r="L52" s="19">
        <f>IF($A52="","",SUM('Kosten &amp; Parameter'!$B$8:$B$107))</f>
        <v/>
      </c>
      <c r="M52" s="19">
        <f>IF($A52="","",SUM('Kosten &amp; Parameter'!$C$8:$C$107))</f>
        <v/>
      </c>
      <c r="N52" s="19">
        <f>IF($A52="","",SUM('Kosten &amp; Parameter'!$D$8:$D$107))</f>
        <v/>
      </c>
      <c r="O52" s="19">
        <f>IF($A52="","",MAX(0,$L52-$M52-$N52))</f>
        <v/>
      </c>
      <c r="P52" s="19">
        <f>IF($A52="","",IFERROR($O52/SUM($E$9:$E$108)*$E52,0))</f>
        <v/>
      </c>
      <c r="Q52" s="19">
        <f>IF($A52="","",IFERROR($P52/$E52,0))</f>
        <v/>
      </c>
      <c r="R52" s="33">
        <f>IF($A52="","",IFERROR(VLOOKUP('Kosten &amp; Parameter'!$J$8,'Kosten &amp; Parameter'!$J$8:$K$12,2,FALSE),0))</f>
        <v/>
      </c>
      <c r="S52" s="19">
        <f>IF($A52="","",$P52*$R52)</f>
        <v/>
      </c>
      <c r="T52" s="19">
        <f>IF($A52="","",$S52/12)</f>
        <v/>
      </c>
      <c r="U52" s="19">
        <f>IF($A52="","",$G52+$T52)</f>
        <v/>
      </c>
      <c r="V52" s="19">
        <f>IF($A52="","",$H52+$T52)</f>
        <v/>
      </c>
      <c r="W52" s="19">
        <f>IF($A52="","",IFERROR($T52/$E52,0))</f>
        <v/>
      </c>
      <c r="X52" s="21">
        <f>IF($A52="","",IFERROR(IF($W52&lt;='Kosten &amp; Parameter'!$K$12,"Ja","Prüfen"),"Prüfen"))</f>
        <v/>
      </c>
      <c r="Y52" s="21">
        <f>IF($A52="","",IFERROR(IF($T52&gt;0,"Berechnung vorhanden","Prüfen"),"Fehler prüfen"))</f>
        <v/>
      </c>
      <c r="Z52" s="12" t="n"/>
    </row>
    <row r="53">
      <c r="A53" s="11" t="n"/>
      <c r="B53" s="12" t="n"/>
      <c r="C53" s="12" t="n"/>
      <c r="D53" s="11" t="n"/>
      <c r="E53" s="30" t="n"/>
      <c r="F53" s="31" t="n"/>
      <c r="G53" s="15" t="n"/>
      <c r="H53" s="15" t="n"/>
      <c r="I53" s="12" t="n"/>
      <c r="J53" s="12" t="n"/>
      <c r="K53" s="31" t="n"/>
      <c r="L53" s="16">
        <f>IF($A53="","",SUM('Kosten &amp; Parameter'!$B$8:$B$107))</f>
        <v/>
      </c>
      <c r="M53" s="16">
        <f>IF($A53="","",SUM('Kosten &amp; Parameter'!$C$8:$C$107))</f>
        <v/>
      </c>
      <c r="N53" s="16">
        <f>IF($A53="","",SUM('Kosten &amp; Parameter'!$D$8:$D$107))</f>
        <v/>
      </c>
      <c r="O53" s="16">
        <f>IF($A53="","",MAX(0,$L53-$M53-$N53))</f>
        <v/>
      </c>
      <c r="P53" s="16">
        <f>IF($A53="","",IFERROR($O53/SUM($E$9:$E$108)*$E53,0))</f>
        <v/>
      </c>
      <c r="Q53" s="16">
        <f>IF($A53="","",IFERROR($P53/$E53,0))</f>
        <v/>
      </c>
      <c r="R53" s="32">
        <f>IF($A53="","",IFERROR(VLOOKUP('Kosten &amp; Parameter'!$J$8,'Kosten &amp; Parameter'!$J$8:$K$12,2,FALSE),0))</f>
        <v/>
      </c>
      <c r="S53" s="16">
        <f>IF($A53="","",$P53*$R53)</f>
        <v/>
      </c>
      <c r="T53" s="16">
        <f>IF($A53="","",$S53/12)</f>
        <v/>
      </c>
      <c r="U53" s="16">
        <f>IF($A53="","",$G53+$T53)</f>
        <v/>
      </c>
      <c r="V53" s="16">
        <f>IF($A53="","",$H53+$T53)</f>
        <v/>
      </c>
      <c r="W53" s="16">
        <f>IF($A53="","",IFERROR($T53/$E53,0))</f>
        <v/>
      </c>
      <c r="X53" s="18">
        <f>IF($A53="","",IFERROR(IF($W53&lt;='Kosten &amp; Parameter'!$K$12,"Ja","Prüfen"),"Prüfen"))</f>
        <v/>
      </c>
      <c r="Y53" s="18">
        <f>IF($A53="","",IFERROR(IF($T53&gt;0,"Berechnung vorhanden","Prüfen"),"Fehler prüfen"))</f>
        <v/>
      </c>
      <c r="Z53" s="12" t="n"/>
    </row>
    <row r="54">
      <c r="A54" s="11" t="n"/>
      <c r="B54" s="12" t="n"/>
      <c r="C54" s="12" t="n"/>
      <c r="D54" s="11" t="n"/>
      <c r="E54" s="30" t="n"/>
      <c r="F54" s="31" t="n"/>
      <c r="G54" s="15" t="n"/>
      <c r="H54" s="15" t="n"/>
      <c r="I54" s="12" t="n"/>
      <c r="J54" s="12" t="n"/>
      <c r="K54" s="31" t="n"/>
      <c r="L54" s="19">
        <f>IF($A54="","",SUM('Kosten &amp; Parameter'!$B$8:$B$107))</f>
        <v/>
      </c>
      <c r="M54" s="19">
        <f>IF($A54="","",SUM('Kosten &amp; Parameter'!$C$8:$C$107))</f>
        <v/>
      </c>
      <c r="N54" s="19">
        <f>IF($A54="","",SUM('Kosten &amp; Parameter'!$D$8:$D$107))</f>
        <v/>
      </c>
      <c r="O54" s="19">
        <f>IF($A54="","",MAX(0,$L54-$M54-$N54))</f>
        <v/>
      </c>
      <c r="P54" s="19">
        <f>IF($A54="","",IFERROR($O54/SUM($E$9:$E$108)*$E54,0))</f>
        <v/>
      </c>
      <c r="Q54" s="19">
        <f>IF($A54="","",IFERROR($P54/$E54,0))</f>
        <v/>
      </c>
      <c r="R54" s="33">
        <f>IF($A54="","",IFERROR(VLOOKUP('Kosten &amp; Parameter'!$J$8,'Kosten &amp; Parameter'!$J$8:$K$12,2,FALSE),0))</f>
        <v/>
      </c>
      <c r="S54" s="19">
        <f>IF($A54="","",$P54*$R54)</f>
        <v/>
      </c>
      <c r="T54" s="19">
        <f>IF($A54="","",$S54/12)</f>
        <v/>
      </c>
      <c r="U54" s="19">
        <f>IF($A54="","",$G54+$T54)</f>
        <v/>
      </c>
      <c r="V54" s="19">
        <f>IF($A54="","",$H54+$T54)</f>
        <v/>
      </c>
      <c r="W54" s="19">
        <f>IF($A54="","",IFERROR($T54/$E54,0))</f>
        <v/>
      </c>
      <c r="X54" s="21">
        <f>IF($A54="","",IFERROR(IF($W54&lt;='Kosten &amp; Parameter'!$K$12,"Ja","Prüfen"),"Prüfen"))</f>
        <v/>
      </c>
      <c r="Y54" s="21">
        <f>IF($A54="","",IFERROR(IF($T54&gt;0,"Berechnung vorhanden","Prüfen"),"Fehler prüfen"))</f>
        <v/>
      </c>
      <c r="Z54" s="12" t="n"/>
    </row>
    <row r="55">
      <c r="A55" s="11" t="n"/>
      <c r="B55" s="12" t="n"/>
      <c r="C55" s="12" t="n"/>
      <c r="D55" s="11" t="n"/>
      <c r="E55" s="30" t="n"/>
      <c r="F55" s="31" t="n"/>
      <c r="G55" s="15" t="n"/>
      <c r="H55" s="15" t="n"/>
      <c r="I55" s="12" t="n"/>
      <c r="J55" s="12" t="n"/>
      <c r="K55" s="31" t="n"/>
      <c r="L55" s="16">
        <f>IF($A55="","",SUM('Kosten &amp; Parameter'!$B$8:$B$107))</f>
        <v/>
      </c>
      <c r="M55" s="16">
        <f>IF($A55="","",SUM('Kosten &amp; Parameter'!$C$8:$C$107))</f>
        <v/>
      </c>
      <c r="N55" s="16">
        <f>IF($A55="","",SUM('Kosten &amp; Parameter'!$D$8:$D$107))</f>
        <v/>
      </c>
      <c r="O55" s="16">
        <f>IF($A55="","",MAX(0,$L55-$M55-$N55))</f>
        <v/>
      </c>
      <c r="P55" s="16">
        <f>IF($A55="","",IFERROR($O55/SUM($E$9:$E$108)*$E55,0))</f>
        <v/>
      </c>
      <c r="Q55" s="16">
        <f>IF($A55="","",IFERROR($P55/$E55,0))</f>
        <v/>
      </c>
      <c r="R55" s="32">
        <f>IF($A55="","",IFERROR(VLOOKUP('Kosten &amp; Parameter'!$J$8,'Kosten &amp; Parameter'!$J$8:$K$12,2,FALSE),0))</f>
        <v/>
      </c>
      <c r="S55" s="16">
        <f>IF($A55="","",$P55*$R55)</f>
        <v/>
      </c>
      <c r="T55" s="16">
        <f>IF($A55="","",$S55/12)</f>
        <v/>
      </c>
      <c r="U55" s="16">
        <f>IF($A55="","",$G55+$T55)</f>
        <v/>
      </c>
      <c r="V55" s="16">
        <f>IF($A55="","",$H55+$T55)</f>
        <v/>
      </c>
      <c r="W55" s="16">
        <f>IF($A55="","",IFERROR($T55/$E55,0))</f>
        <v/>
      </c>
      <c r="X55" s="18">
        <f>IF($A55="","",IFERROR(IF($W55&lt;='Kosten &amp; Parameter'!$K$12,"Ja","Prüfen"),"Prüfen"))</f>
        <v/>
      </c>
      <c r="Y55" s="18">
        <f>IF($A55="","",IFERROR(IF($T55&gt;0,"Berechnung vorhanden","Prüfen"),"Fehler prüfen"))</f>
        <v/>
      </c>
      <c r="Z55" s="12" t="n"/>
    </row>
    <row r="56">
      <c r="A56" s="11" t="n"/>
      <c r="B56" s="12" t="n"/>
      <c r="C56" s="12" t="n"/>
      <c r="D56" s="11" t="n"/>
      <c r="E56" s="30" t="n"/>
      <c r="F56" s="31" t="n"/>
      <c r="G56" s="15" t="n"/>
      <c r="H56" s="15" t="n"/>
      <c r="I56" s="12" t="n"/>
      <c r="J56" s="12" t="n"/>
      <c r="K56" s="31" t="n"/>
      <c r="L56" s="19">
        <f>IF($A56="","",SUM('Kosten &amp; Parameter'!$B$8:$B$107))</f>
        <v/>
      </c>
      <c r="M56" s="19">
        <f>IF($A56="","",SUM('Kosten &amp; Parameter'!$C$8:$C$107))</f>
        <v/>
      </c>
      <c r="N56" s="19">
        <f>IF($A56="","",SUM('Kosten &amp; Parameter'!$D$8:$D$107))</f>
        <v/>
      </c>
      <c r="O56" s="19">
        <f>IF($A56="","",MAX(0,$L56-$M56-$N56))</f>
        <v/>
      </c>
      <c r="P56" s="19">
        <f>IF($A56="","",IFERROR($O56/SUM($E$9:$E$108)*$E56,0))</f>
        <v/>
      </c>
      <c r="Q56" s="19">
        <f>IF($A56="","",IFERROR($P56/$E56,0))</f>
        <v/>
      </c>
      <c r="R56" s="33">
        <f>IF($A56="","",IFERROR(VLOOKUP('Kosten &amp; Parameter'!$J$8,'Kosten &amp; Parameter'!$J$8:$K$12,2,FALSE),0))</f>
        <v/>
      </c>
      <c r="S56" s="19">
        <f>IF($A56="","",$P56*$R56)</f>
        <v/>
      </c>
      <c r="T56" s="19">
        <f>IF($A56="","",$S56/12)</f>
        <v/>
      </c>
      <c r="U56" s="19">
        <f>IF($A56="","",$G56+$T56)</f>
        <v/>
      </c>
      <c r="V56" s="19">
        <f>IF($A56="","",$H56+$T56)</f>
        <v/>
      </c>
      <c r="W56" s="19">
        <f>IF($A56="","",IFERROR($T56/$E56,0))</f>
        <v/>
      </c>
      <c r="X56" s="21">
        <f>IF($A56="","",IFERROR(IF($W56&lt;='Kosten &amp; Parameter'!$K$12,"Ja","Prüfen"),"Prüfen"))</f>
        <v/>
      </c>
      <c r="Y56" s="21">
        <f>IF($A56="","",IFERROR(IF($T56&gt;0,"Berechnung vorhanden","Prüfen"),"Fehler prüfen"))</f>
        <v/>
      </c>
      <c r="Z56" s="12" t="n"/>
    </row>
    <row r="57">
      <c r="A57" s="11" t="n"/>
      <c r="B57" s="12" t="n"/>
      <c r="C57" s="12" t="n"/>
      <c r="D57" s="11" t="n"/>
      <c r="E57" s="30" t="n"/>
      <c r="F57" s="31" t="n"/>
      <c r="G57" s="15" t="n"/>
      <c r="H57" s="15" t="n"/>
      <c r="I57" s="12" t="n"/>
      <c r="J57" s="12" t="n"/>
      <c r="K57" s="31" t="n"/>
      <c r="L57" s="16">
        <f>IF($A57="","",SUM('Kosten &amp; Parameter'!$B$8:$B$107))</f>
        <v/>
      </c>
      <c r="M57" s="16">
        <f>IF($A57="","",SUM('Kosten &amp; Parameter'!$C$8:$C$107))</f>
        <v/>
      </c>
      <c r="N57" s="16">
        <f>IF($A57="","",SUM('Kosten &amp; Parameter'!$D$8:$D$107))</f>
        <v/>
      </c>
      <c r="O57" s="16">
        <f>IF($A57="","",MAX(0,$L57-$M57-$N57))</f>
        <v/>
      </c>
      <c r="P57" s="16">
        <f>IF($A57="","",IFERROR($O57/SUM($E$9:$E$108)*$E57,0))</f>
        <v/>
      </c>
      <c r="Q57" s="16">
        <f>IF($A57="","",IFERROR($P57/$E57,0))</f>
        <v/>
      </c>
      <c r="R57" s="32">
        <f>IF($A57="","",IFERROR(VLOOKUP('Kosten &amp; Parameter'!$J$8,'Kosten &amp; Parameter'!$J$8:$K$12,2,FALSE),0))</f>
        <v/>
      </c>
      <c r="S57" s="16">
        <f>IF($A57="","",$P57*$R57)</f>
        <v/>
      </c>
      <c r="T57" s="16">
        <f>IF($A57="","",$S57/12)</f>
        <v/>
      </c>
      <c r="U57" s="16">
        <f>IF($A57="","",$G57+$T57)</f>
        <v/>
      </c>
      <c r="V57" s="16">
        <f>IF($A57="","",$H57+$T57)</f>
        <v/>
      </c>
      <c r="W57" s="16">
        <f>IF($A57="","",IFERROR($T57/$E57,0))</f>
        <v/>
      </c>
      <c r="X57" s="18">
        <f>IF($A57="","",IFERROR(IF($W57&lt;='Kosten &amp; Parameter'!$K$12,"Ja","Prüfen"),"Prüfen"))</f>
        <v/>
      </c>
      <c r="Y57" s="18">
        <f>IF($A57="","",IFERROR(IF($T57&gt;0,"Berechnung vorhanden","Prüfen"),"Fehler prüfen"))</f>
        <v/>
      </c>
      <c r="Z57" s="12" t="n"/>
    </row>
    <row r="58">
      <c r="A58" s="11" t="n"/>
      <c r="B58" s="12" t="n"/>
      <c r="C58" s="12" t="n"/>
      <c r="D58" s="11" t="n"/>
      <c r="E58" s="30" t="n"/>
      <c r="F58" s="31" t="n"/>
      <c r="G58" s="15" t="n"/>
      <c r="H58" s="15" t="n"/>
      <c r="I58" s="12" t="n"/>
      <c r="J58" s="12" t="n"/>
      <c r="K58" s="31" t="n"/>
      <c r="L58" s="19">
        <f>IF($A58="","",SUM('Kosten &amp; Parameter'!$B$8:$B$107))</f>
        <v/>
      </c>
      <c r="M58" s="19">
        <f>IF($A58="","",SUM('Kosten &amp; Parameter'!$C$8:$C$107))</f>
        <v/>
      </c>
      <c r="N58" s="19">
        <f>IF($A58="","",SUM('Kosten &amp; Parameter'!$D$8:$D$107))</f>
        <v/>
      </c>
      <c r="O58" s="19">
        <f>IF($A58="","",MAX(0,$L58-$M58-$N58))</f>
        <v/>
      </c>
      <c r="P58" s="19">
        <f>IF($A58="","",IFERROR($O58/SUM($E$9:$E$108)*$E58,0))</f>
        <v/>
      </c>
      <c r="Q58" s="19">
        <f>IF($A58="","",IFERROR($P58/$E58,0))</f>
        <v/>
      </c>
      <c r="R58" s="33">
        <f>IF($A58="","",IFERROR(VLOOKUP('Kosten &amp; Parameter'!$J$8,'Kosten &amp; Parameter'!$J$8:$K$12,2,FALSE),0))</f>
        <v/>
      </c>
      <c r="S58" s="19">
        <f>IF($A58="","",$P58*$R58)</f>
        <v/>
      </c>
      <c r="T58" s="19">
        <f>IF($A58="","",$S58/12)</f>
        <v/>
      </c>
      <c r="U58" s="19">
        <f>IF($A58="","",$G58+$T58)</f>
        <v/>
      </c>
      <c r="V58" s="19">
        <f>IF($A58="","",$H58+$T58)</f>
        <v/>
      </c>
      <c r="W58" s="19">
        <f>IF($A58="","",IFERROR($T58/$E58,0))</f>
        <v/>
      </c>
      <c r="X58" s="21">
        <f>IF($A58="","",IFERROR(IF($W58&lt;='Kosten &amp; Parameter'!$K$12,"Ja","Prüfen"),"Prüfen"))</f>
        <v/>
      </c>
      <c r="Y58" s="21">
        <f>IF($A58="","",IFERROR(IF($T58&gt;0,"Berechnung vorhanden","Prüfen"),"Fehler prüfen"))</f>
        <v/>
      </c>
      <c r="Z58" s="12" t="n"/>
    </row>
    <row r="59">
      <c r="A59" s="11" t="n"/>
      <c r="B59" s="12" t="n"/>
      <c r="C59" s="12" t="n"/>
      <c r="D59" s="11" t="n"/>
      <c r="E59" s="30" t="n"/>
      <c r="F59" s="31" t="n"/>
      <c r="G59" s="15" t="n"/>
      <c r="H59" s="15" t="n"/>
      <c r="I59" s="12" t="n"/>
      <c r="J59" s="12" t="n"/>
      <c r="K59" s="31" t="n"/>
      <c r="L59" s="16">
        <f>IF($A59="","",SUM('Kosten &amp; Parameter'!$B$8:$B$107))</f>
        <v/>
      </c>
      <c r="M59" s="16">
        <f>IF($A59="","",SUM('Kosten &amp; Parameter'!$C$8:$C$107))</f>
        <v/>
      </c>
      <c r="N59" s="16">
        <f>IF($A59="","",SUM('Kosten &amp; Parameter'!$D$8:$D$107))</f>
        <v/>
      </c>
      <c r="O59" s="16">
        <f>IF($A59="","",MAX(0,$L59-$M59-$N59))</f>
        <v/>
      </c>
      <c r="P59" s="16">
        <f>IF($A59="","",IFERROR($O59/SUM($E$9:$E$108)*$E59,0))</f>
        <v/>
      </c>
      <c r="Q59" s="16">
        <f>IF($A59="","",IFERROR($P59/$E59,0))</f>
        <v/>
      </c>
      <c r="R59" s="32">
        <f>IF($A59="","",IFERROR(VLOOKUP('Kosten &amp; Parameter'!$J$8,'Kosten &amp; Parameter'!$J$8:$K$12,2,FALSE),0))</f>
        <v/>
      </c>
      <c r="S59" s="16">
        <f>IF($A59="","",$P59*$R59)</f>
        <v/>
      </c>
      <c r="T59" s="16">
        <f>IF($A59="","",$S59/12)</f>
        <v/>
      </c>
      <c r="U59" s="16">
        <f>IF($A59="","",$G59+$T59)</f>
        <v/>
      </c>
      <c r="V59" s="16">
        <f>IF($A59="","",$H59+$T59)</f>
        <v/>
      </c>
      <c r="W59" s="16">
        <f>IF($A59="","",IFERROR($T59/$E59,0))</f>
        <v/>
      </c>
      <c r="X59" s="18">
        <f>IF($A59="","",IFERROR(IF($W59&lt;='Kosten &amp; Parameter'!$K$12,"Ja","Prüfen"),"Prüfen"))</f>
        <v/>
      </c>
      <c r="Y59" s="18">
        <f>IF($A59="","",IFERROR(IF($T59&gt;0,"Berechnung vorhanden","Prüfen"),"Fehler prüfen"))</f>
        <v/>
      </c>
      <c r="Z59" s="12" t="n"/>
    </row>
    <row r="60">
      <c r="A60" s="11" t="n"/>
      <c r="B60" s="12" t="n"/>
      <c r="C60" s="12" t="n"/>
      <c r="D60" s="11" t="n"/>
      <c r="E60" s="30" t="n"/>
      <c r="F60" s="31" t="n"/>
      <c r="G60" s="15" t="n"/>
      <c r="H60" s="15" t="n"/>
      <c r="I60" s="12" t="n"/>
      <c r="J60" s="12" t="n"/>
      <c r="K60" s="31" t="n"/>
      <c r="L60" s="19">
        <f>IF($A60="","",SUM('Kosten &amp; Parameter'!$B$8:$B$107))</f>
        <v/>
      </c>
      <c r="M60" s="19">
        <f>IF($A60="","",SUM('Kosten &amp; Parameter'!$C$8:$C$107))</f>
        <v/>
      </c>
      <c r="N60" s="19">
        <f>IF($A60="","",SUM('Kosten &amp; Parameter'!$D$8:$D$107))</f>
        <v/>
      </c>
      <c r="O60" s="19">
        <f>IF($A60="","",MAX(0,$L60-$M60-$N60))</f>
        <v/>
      </c>
      <c r="P60" s="19">
        <f>IF($A60="","",IFERROR($O60/SUM($E$9:$E$108)*$E60,0))</f>
        <v/>
      </c>
      <c r="Q60" s="19">
        <f>IF($A60="","",IFERROR($P60/$E60,0))</f>
        <v/>
      </c>
      <c r="R60" s="33">
        <f>IF($A60="","",IFERROR(VLOOKUP('Kosten &amp; Parameter'!$J$8,'Kosten &amp; Parameter'!$J$8:$K$12,2,FALSE),0))</f>
        <v/>
      </c>
      <c r="S60" s="19">
        <f>IF($A60="","",$P60*$R60)</f>
        <v/>
      </c>
      <c r="T60" s="19">
        <f>IF($A60="","",$S60/12)</f>
        <v/>
      </c>
      <c r="U60" s="19">
        <f>IF($A60="","",$G60+$T60)</f>
        <v/>
      </c>
      <c r="V60" s="19">
        <f>IF($A60="","",$H60+$T60)</f>
        <v/>
      </c>
      <c r="W60" s="19">
        <f>IF($A60="","",IFERROR($T60/$E60,0))</f>
        <v/>
      </c>
      <c r="X60" s="21">
        <f>IF($A60="","",IFERROR(IF($W60&lt;='Kosten &amp; Parameter'!$K$12,"Ja","Prüfen"),"Prüfen"))</f>
        <v/>
      </c>
      <c r="Y60" s="21">
        <f>IF($A60="","",IFERROR(IF($T60&gt;0,"Berechnung vorhanden","Prüfen"),"Fehler prüfen"))</f>
        <v/>
      </c>
      <c r="Z60" s="12" t="n"/>
    </row>
    <row r="61">
      <c r="A61" s="11" t="n"/>
      <c r="B61" s="12" t="n"/>
      <c r="C61" s="12" t="n"/>
      <c r="D61" s="11" t="n"/>
      <c r="E61" s="30" t="n"/>
      <c r="F61" s="31" t="n"/>
      <c r="G61" s="15" t="n"/>
      <c r="H61" s="15" t="n"/>
      <c r="I61" s="12" t="n"/>
      <c r="J61" s="12" t="n"/>
      <c r="K61" s="31" t="n"/>
      <c r="L61" s="16">
        <f>IF($A61="","",SUM('Kosten &amp; Parameter'!$B$8:$B$107))</f>
        <v/>
      </c>
      <c r="M61" s="16">
        <f>IF($A61="","",SUM('Kosten &amp; Parameter'!$C$8:$C$107))</f>
        <v/>
      </c>
      <c r="N61" s="16">
        <f>IF($A61="","",SUM('Kosten &amp; Parameter'!$D$8:$D$107))</f>
        <v/>
      </c>
      <c r="O61" s="16">
        <f>IF($A61="","",MAX(0,$L61-$M61-$N61))</f>
        <v/>
      </c>
      <c r="P61" s="16">
        <f>IF($A61="","",IFERROR($O61/SUM($E$9:$E$108)*$E61,0))</f>
        <v/>
      </c>
      <c r="Q61" s="16">
        <f>IF($A61="","",IFERROR($P61/$E61,0))</f>
        <v/>
      </c>
      <c r="R61" s="32">
        <f>IF($A61="","",IFERROR(VLOOKUP('Kosten &amp; Parameter'!$J$8,'Kosten &amp; Parameter'!$J$8:$K$12,2,FALSE),0))</f>
        <v/>
      </c>
      <c r="S61" s="16">
        <f>IF($A61="","",$P61*$R61)</f>
        <v/>
      </c>
      <c r="T61" s="16">
        <f>IF($A61="","",$S61/12)</f>
        <v/>
      </c>
      <c r="U61" s="16">
        <f>IF($A61="","",$G61+$T61)</f>
        <v/>
      </c>
      <c r="V61" s="16">
        <f>IF($A61="","",$H61+$T61)</f>
        <v/>
      </c>
      <c r="W61" s="16">
        <f>IF($A61="","",IFERROR($T61/$E61,0))</f>
        <v/>
      </c>
      <c r="X61" s="18">
        <f>IF($A61="","",IFERROR(IF($W61&lt;='Kosten &amp; Parameter'!$K$12,"Ja","Prüfen"),"Prüfen"))</f>
        <v/>
      </c>
      <c r="Y61" s="18">
        <f>IF($A61="","",IFERROR(IF($T61&gt;0,"Berechnung vorhanden","Prüfen"),"Fehler prüfen"))</f>
        <v/>
      </c>
      <c r="Z61" s="12" t="n"/>
    </row>
    <row r="62">
      <c r="A62" s="11" t="n"/>
      <c r="B62" s="12" t="n"/>
      <c r="C62" s="12" t="n"/>
      <c r="D62" s="11" t="n"/>
      <c r="E62" s="30" t="n"/>
      <c r="F62" s="31" t="n"/>
      <c r="G62" s="15" t="n"/>
      <c r="H62" s="15" t="n"/>
      <c r="I62" s="12" t="n"/>
      <c r="J62" s="12" t="n"/>
      <c r="K62" s="31" t="n"/>
      <c r="L62" s="19">
        <f>IF($A62="","",SUM('Kosten &amp; Parameter'!$B$8:$B$107))</f>
        <v/>
      </c>
      <c r="M62" s="19">
        <f>IF($A62="","",SUM('Kosten &amp; Parameter'!$C$8:$C$107))</f>
        <v/>
      </c>
      <c r="N62" s="19">
        <f>IF($A62="","",SUM('Kosten &amp; Parameter'!$D$8:$D$107))</f>
        <v/>
      </c>
      <c r="O62" s="19">
        <f>IF($A62="","",MAX(0,$L62-$M62-$N62))</f>
        <v/>
      </c>
      <c r="P62" s="19">
        <f>IF($A62="","",IFERROR($O62/SUM($E$9:$E$108)*$E62,0))</f>
        <v/>
      </c>
      <c r="Q62" s="19">
        <f>IF($A62="","",IFERROR($P62/$E62,0))</f>
        <v/>
      </c>
      <c r="R62" s="33">
        <f>IF($A62="","",IFERROR(VLOOKUP('Kosten &amp; Parameter'!$J$8,'Kosten &amp; Parameter'!$J$8:$K$12,2,FALSE),0))</f>
        <v/>
      </c>
      <c r="S62" s="19">
        <f>IF($A62="","",$P62*$R62)</f>
        <v/>
      </c>
      <c r="T62" s="19">
        <f>IF($A62="","",$S62/12)</f>
        <v/>
      </c>
      <c r="U62" s="19">
        <f>IF($A62="","",$G62+$T62)</f>
        <v/>
      </c>
      <c r="V62" s="19">
        <f>IF($A62="","",$H62+$T62)</f>
        <v/>
      </c>
      <c r="W62" s="19">
        <f>IF($A62="","",IFERROR($T62/$E62,0))</f>
        <v/>
      </c>
      <c r="X62" s="21">
        <f>IF($A62="","",IFERROR(IF($W62&lt;='Kosten &amp; Parameter'!$K$12,"Ja","Prüfen"),"Prüfen"))</f>
        <v/>
      </c>
      <c r="Y62" s="21">
        <f>IF($A62="","",IFERROR(IF($T62&gt;0,"Berechnung vorhanden","Prüfen"),"Fehler prüfen"))</f>
        <v/>
      </c>
      <c r="Z62" s="12" t="n"/>
    </row>
    <row r="63">
      <c r="A63" s="11" t="n"/>
      <c r="B63" s="12" t="n"/>
      <c r="C63" s="12" t="n"/>
      <c r="D63" s="11" t="n"/>
      <c r="E63" s="30" t="n"/>
      <c r="F63" s="31" t="n"/>
      <c r="G63" s="15" t="n"/>
      <c r="H63" s="15" t="n"/>
      <c r="I63" s="12" t="n"/>
      <c r="J63" s="12" t="n"/>
      <c r="K63" s="31" t="n"/>
      <c r="L63" s="16">
        <f>IF($A63="","",SUM('Kosten &amp; Parameter'!$B$8:$B$107))</f>
        <v/>
      </c>
      <c r="M63" s="16">
        <f>IF($A63="","",SUM('Kosten &amp; Parameter'!$C$8:$C$107))</f>
        <v/>
      </c>
      <c r="N63" s="16">
        <f>IF($A63="","",SUM('Kosten &amp; Parameter'!$D$8:$D$107))</f>
        <v/>
      </c>
      <c r="O63" s="16">
        <f>IF($A63="","",MAX(0,$L63-$M63-$N63))</f>
        <v/>
      </c>
      <c r="P63" s="16">
        <f>IF($A63="","",IFERROR($O63/SUM($E$9:$E$108)*$E63,0))</f>
        <v/>
      </c>
      <c r="Q63" s="16">
        <f>IF($A63="","",IFERROR($P63/$E63,0))</f>
        <v/>
      </c>
      <c r="R63" s="32">
        <f>IF($A63="","",IFERROR(VLOOKUP('Kosten &amp; Parameter'!$J$8,'Kosten &amp; Parameter'!$J$8:$K$12,2,FALSE),0))</f>
        <v/>
      </c>
      <c r="S63" s="16">
        <f>IF($A63="","",$P63*$R63)</f>
        <v/>
      </c>
      <c r="T63" s="16">
        <f>IF($A63="","",$S63/12)</f>
        <v/>
      </c>
      <c r="U63" s="16">
        <f>IF($A63="","",$G63+$T63)</f>
        <v/>
      </c>
      <c r="V63" s="16">
        <f>IF($A63="","",$H63+$T63)</f>
        <v/>
      </c>
      <c r="W63" s="16">
        <f>IF($A63="","",IFERROR($T63/$E63,0))</f>
        <v/>
      </c>
      <c r="X63" s="18">
        <f>IF($A63="","",IFERROR(IF($W63&lt;='Kosten &amp; Parameter'!$K$12,"Ja","Prüfen"),"Prüfen"))</f>
        <v/>
      </c>
      <c r="Y63" s="18">
        <f>IF($A63="","",IFERROR(IF($T63&gt;0,"Berechnung vorhanden","Prüfen"),"Fehler prüfen"))</f>
        <v/>
      </c>
      <c r="Z63" s="12" t="n"/>
    </row>
    <row r="64">
      <c r="A64" s="11" t="n"/>
      <c r="B64" s="12" t="n"/>
      <c r="C64" s="12" t="n"/>
      <c r="D64" s="11" t="n"/>
      <c r="E64" s="30" t="n"/>
      <c r="F64" s="31" t="n"/>
      <c r="G64" s="15" t="n"/>
      <c r="H64" s="15" t="n"/>
      <c r="I64" s="12" t="n"/>
      <c r="J64" s="12" t="n"/>
      <c r="K64" s="31" t="n"/>
      <c r="L64" s="19">
        <f>IF($A64="","",SUM('Kosten &amp; Parameter'!$B$8:$B$107))</f>
        <v/>
      </c>
      <c r="M64" s="19">
        <f>IF($A64="","",SUM('Kosten &amp; Parameter'!$C$8:$C$107))</f>
        <v/>
      </c>
      <c r="N64" s="19">
        <f>IF($A64="","",SUM('Kosten &amp; Parameter'!$D$8:$D$107))</f>
        <v/>
      </c>
      <c r="O64" s="19">
        <f>IF($A64="","",MAX(0,$L64-$M64-$N64))</f>
        <v/>
      </c>
      <c r="P64" s="19">
        <f>IF($A64="","",IFERROR($O64/SUM($E$9:$E$108)*$E64,0))</f>
        <v/>
      </c>
      <c r="Q64" s="19">
        <f>IF($A64="","",IFERROR($P64/$E64,0))</f>
        <v/>
      </c>
      <c r="R64" s="33">
        <f>IF($A64="","",IFERROR(VLOOKUP('Kosten &amp; Parameter'!$J$8,'Kosten &amp; Parameter'!$J$8:$K$12,2,FALSE),0))</f>
        <v/>
      </c>
      <c r="S64" s="19">
        <f>IF($A64="","",$P64*$R64)</f>
        <v/>
      </c>
      <c r="T64" s="19">
        <f>IF($A64="","",$S64/12)</f>
        <v/>
      </c>
      <c r="U64" s="19">
        <f>IF($A64="","",$G64+$T64)</f>
        <v/>
      </c>
      <c r="V64" s="19">
        <f>IF($A64="","",$H64+$T64)</f>
        <v/>
      </c>
      <c r="W64" s="19">
        <f>IF($A64="","",IFERROR($T64/$E64,0))</f>
        <v/>
      </c>
      <c r="X64" s="21">
        <f>IF($A64="","",IFERROR(IF($W64&lt;='Kosten &amp; Parameter'!$K$12,"Ja","Prüfen"),"Prüfen"))</f>
        <v/>
      </c>
      <c r="Y64" s="21">
        <f>IF($A64="","",IFERROR(IF($T64&gt;0,"Berechnung vorhanden","Prüfen"),"Fehler prüfen"))</f>
        <v/>
      </c>
      <c r="Z64" s="12" t="n"/>
    </row>
    <row r="65">
      <c r="A65" s="11" t="n"/>
      <c r="B65" s="12" t="n"/>
      <c r="C65" s="12" t="n"/>
      <c r="D65" s="11" t="n"/>
      <c r="E65" s="30" t="n"/>
      <c r="F65" s="31" t="n"/>
      <c r="G65" s="15" t="n"/>
      <c r="H65" s="15" t="n"/>
      <c r="I65" s="12" t="n"/>
      <c r="J65" s="12" t="n"/>
      <c r="K65" s="31" t="n"/>
      <c r="L65" s="16">
        <f>IF($A65="","",SUM('Kosten &amp; Parameter'!$B$8:$B$107))</f>
        <v/>
      </c>
      <c r="M65" s="16">
        <f>IF($A65="","",SUM('Kosten &amp; Parameter'!$C$8:$C$107))</f>
        <v/>
      </c>
      <c r="N65" s="16">
        <f>IF($A65="","",SUM('Kosten &amp; Parameter'!$D$8:$D$107))</f>
        <v/>
      </c>
      <c r="O65" s="16">
        <f>IF($A65="","",MAX(0,$L65-$M65-$N65))</f>
        <v/>
      </c>
      <c r="P65" s="16">
        <f>IF($A65="","",IFERROR($O65/SUM($E$9:$E$108)*$E65,0))</f>
        <v/>
      </c>
      <c r="Q65" s="16">
        <f>IF($A65="","",IFERROR($P65/$E65,0))</f>
        <v/>
      </c>
      <c r="R65" s="32">
        <f>IF($A65="","",IFERROR(VLOOKUP('Kosten &amp; Parameter'!$J$8,'Kosten &amp; Parameter'!$J$8:$K$12,2,FALSE),0))</f>
        <v/>
      </c>
      <c r="S65" s="16">
        <f>IF($A65="","",$P65*$R65)</f>
        <v/>
      </c>
      <c r="T65" s="16">
        <f>IF($A65="","",$S65/12)</f>
        <v/>
      </c>
      <c r="U65" s="16">
        <f>IF($A65="","",$G65+$T65)</f>
        <v/>
      </c>
      <c r="V65" s="16">
        <f>IF($A65="","",$H65+$T65)</f>
        <v/>
      </c>
      <c r="W65" s="16">
        <f>IF($A65="","",IFERROR($T65/$E65,0))</f>
        <v/>
      </c>
      <c r="X65" s="18">
        <f>IF($A65="","",IFERROR(IF($W65&lt;='Kosten &amp; Parameter'!$K$12,"Ja","Prüfen"),"Prüfen"))</f>
        <v/>
      </c>
      <c r="Y65" s="18">
        <f>IF($A65="","",IFERROR(IF($T65&gt;0,"Berechnung vorhanden","Prüfen"),"Fehler prüfen"))</f>
        <v/>
      </c>
      <c r="Z65" s="12" t="n"/>
    </row>
    <row r="66">
      <c r="A66" s="11" t="n"/>
      <c r="B66" s="12" t="n"/>
      <c r="C66" s="12" t="n"/>
      <c r="D66" s="11" t="n"/>
      <c r="E66" s="30" t="n"/>
      <c r="F66" s="31" t="n"/>
      <c r="G66" s="15" t="n"/>
      <c r="H66" s="15" t="n"/>
      <c r="I66" s="12" t="n"/>
      <c r="J66" s="12" t="n"/>
      <c r="K66" s="31" t="n"/>
      <c r="L66" s="19">
        <f>IF($A66="","",SUM('Kosten &amp; Parameter'!$B$8:$B$107))</f>
        <v/>
      </c>
      <c r="M66" s="19">
        <f>IF($A66="","",SUM('Kosten &amp; Parameter'!$C$8:$C$107))</f>
        <v/>
      </c>
      <c r="N66" s="19">
        <f>IF($A66="","",SUM('Kosten &amp; Parameter'!$D$8:$D$107))</f>
        <v/>
      </c>
      <c r="O66" s="19">
        <f>IF($A66="","",MAX(0,$L66-$M66-$N66))</f>
        <v/>
      </c>
      <c r="P66" s="19">
        <f>IF($A66="","",IFERROR($O66/SUM($E$9:$E$108)*$E66,0))</f>
        <v/>
      </c>
      <c r="Q66" s="19">
        <f>IF($A66="","",IFERROR($P66/$E66,0))</f>
        <v/>
      </c>
      <c r="R66" s="33">
        <f>IF($A66="","",IFERROR(VLOOKUP('Kosten &amp; Parameter'!$J$8,'Kosten &amp; Parameter'!$J$8:$K$12,2,FALSE),0))</f>
        <v/>
      </c>
      <c r="S66" s="19">
        <f>IF($A66="","",$P66*$R66)</f>
        <v/>
      </c>
      <c r="T66" s="19">
        <f>IF($A66="","",$S66/12)</f>
        <v/>
      </c>
      <c r="U66" s="19">
        <f>IF($A66="","",$G66+$T66)</f>
        <v/>
      </c>
      <c r="V66" s="19">
        <f>IF($A66="","",$H66+$T66)</f>
        <v/>
      </c>
      <c r="W66" s="19">
        <f>IF($A66="","",IFERROR($T66/$E66,0))</f>
        <v/>
      </c>
      <c r="X66" s="21">
        <f>IF($A66="","",IFERROR(IF($W66&lt;='Kosten &amp; Parameter'!$K$12,"Ja","Prüfen"),"Prüfen"))</f>
        <v/>
      </c>
      <c r="Y66" s="21">
        <f>IF($A66="","",IFERROR(IF($T66&gt;0,"Berechnung vorhanden","Prüfen"),"Fehler prüfen"))</f>
        <v/>
      </c>
      <c r="Z66" s="12" t="n"/>
    </row>
    <row r="67">
      <c r="A67" s="11" t="n"/>
      <c r="B67" s="12" t="n"/>
      <c r="C67" s="12" t="n"/>
      <c r="D67" s="11" t="n"/>
      <c r="E67" s="30" t="n"/>
      <c r="F67" s="31" t="n"/>
      <c r="G67" s="15" t="n"/>
      <c r="H67" s="15" t="n"/>
      <c r="I67" s="12" t="n"/>
      <c r="J67" s="12" t="n"/>
      <c r="K67" s="31" t="n"/>
      <c r="L67" s="16">
        <f>IF($A67="","",SUM('Kosten &amp; Parameter'!$B$8:$B$107))</f>
        <v/>
      </c>
      <c r="M67" s="16">
        <f>IF($A67="","",SUM('Kosten &amp; Parameter'!$C$8:$C$107))</f>
        <v/>
      </c>
      <c r="N67" s="16">
        <f>IF($A67="","",SUM('Kosten &amp; Parameter'!$D$8:$D$107))</f>
        <v/>
      </c>
      <c r="O67" s="16">
        <f>IF($A67="","",MAX(0,$L67-$M67-$N67))</f>
        <v/>
      </c>
      <c r="P67" s="16">
        <f>IF($A67="","",IFERROR($O67/SUM($E$9:$E$108)*$E67,0))</f>
        <v/>
      </c>
      <c r="Q67" s="16">
        <f>IF($A67="","",IFERROR($P67/$E67,0))</f>
        <v/>
      </c>
      <c r="R67" s="32">
        <f>IF($A67="","",IFERROR(VLOOKUP('Kosten &amp; Parameter'!$J$8,'Kosten &amp; Parameter'!$J$8:$K$12,2,FALSE),0))</f>
        <v/>
      </c>
      <c r="S67" s="16">
        <f>IF($A67="","",$P67*$R67)</f>
        <v/>
      </c>
      <c r="T67" s="16">
        <f>IF($A67="","",$S67/12)</f>
        <v/>
      </c>
      <c r="U67" s="16">
        <f>IF($A67="","",$G67+$T67)</f>
        <v/>
      </c>
      <c r="V67" s="16">
        <f>IF($A67="","",$H67+$T67)</f>
        <v/>
      </c>
      <c r="W67" s="16">
        <f>IF($A67="","",IFERROR($T67/$E67,0))</f>
        <v/>
      </c>
      <c r="X67" s="18">
        <f>IF($A67="","",IFERROR(IF($W67&lt;='Kosten &amp; Parameter'!$K$12,"Ja","Prüfen"),"Prüfen"))</f>
        <v/>
      </c>
      <c r="Y67" s="18">
        <f>IF($A67="","",IFERROR(IF($T67&gt;0,"Berechnung vorhanden","Prüfen"),"Fehler prüfen"))</f>
        <v/>
      </c>
      <c r="Z67" s="12" t="n"/>
    </row>
    <row r="68">
      <c r="A68" s="11" t="n"/>
      <c r="B68" s="12" t="n"/>
      <c r="C68" s="12" t="n"/>
      <c r="D68" s="11" t="n"/>
      <c r="E68" s="30" t="n"/>
      <c r="F68" s="31" t="n"/>
      <c r="G68" s="15" t="n"/>
      <c r="H68" s="15" t="n"/>
      <c r="I68" s="12" t="n"/>
      <c r="J68" s="12" t="n"/>
      <c r="K68" s="31" t="n"/>
      <c r="L68" s="19">
        <f>IF($A68="","",SUM('Kosten &amp; Parameter'!$B$8:$B$107))</f>
        <v/>
      </c>
      <c r="M68" s="19">
        <f>IF($A68="","",SUM('Kosten &amp; Parameter'!$C$8:$C$107))</f>
        <v/>
      </c>
      <c r="N68" s="19">
        <f>IF($A68="","",SUM('Kosten &amp; Parameter'!$D$8:$D$107))</f>
        <v/>
      </c>
      <c r="O68" s="19">
        <f>IF($A68="","",MAX(0,$L68-$M68-$N68))</f>
        <v/>
      </c>
      <c r="P68" s="19">
        <f>IF($A68="","",IFERROR($O68/SUM($E$9:$E$108)*$E68,0))</f>
        <v/>
      </c>
      <c r="Q68" s="19">
        <f>IF($A68="","",IFERROR($P68/$E68,0))</f>
        <v/>
      </c>
      <c r="R68" s="33">
        <f>IF($A68="","",IFERROR(VLOOKUP('Kosten &amp; Parameter'!$J$8,'Kosten &amp; Parameter'!$J$8:$K$12,2,FALSE),0))</f>
        <v/>
      </c>
      <c r="S68" s="19">
        <f>IF($A68="","",$P68*$R68)</f>
        <v/>
      </c>
      <c r="T68" s="19">
        <f>IF($A68="","",$S68/12)</f>
        <v/>
      </c>
      <c r="U68" s="19">
        <f>IF($A68="","",$G68+$T68)</f>
        <v/>
      </c>
      <c r="V68" s="19">
        <f>IF($A68="","",$H68+$T68)</f>
        <v/>
      </c>
      <c r="W68" s="19">
        <f>IF($A68="","",IFERROR($T68/$E68,0))</f>
        <v/>
      </c>
      <c r="X68" s="21">
        <f>IF($A68="","",IFERROR(IF($W68&lt;='Kosten &amp; Parameter'!$K$12,"Ja","Prüfen"),"Prüfen"))</f>
        <v/>
      </c>
      <c r="Y68" s="21">
        <f>IF($A68="","",IFERROR(IF($T68&gt;0,"Berechnung vorhanden","Prüfen"),"Fehler prüfen"))</f>
        <v/>
      </c>
      <c r="Z68" s="12" t="n"/>
    </row>
    <row r="69">
      <c r="A69" s="11" t="n"/>
      <c r="B69" s="12" t="n"/>
      <c r="C69" s="12" t="n"/>
      <c r="D69" s="11" t="n"/>
      <c r="E69" s="30" t="n"/>
      <c r="F69" s="31" t="n"/>
      <c r="G69" s="15" t="n"/>
      <c r="H69" s="15" t="n"/>
      <c r="I69" s="12" t="n"/>
      <c r="J69" s="12" t="n"/>
      <c r="K69" s="31" t="n"/>
      <c r="L69" s="16">
        <f>IF($A69="","",SUM('Kosten &amp; Parameter'!$B$8:$B$107))</f>
        <v/>
      </c>
      <c r="M69" s="16">
        <f>IF($A69="","",SUM('Kosten &amp; Parameter'!$C$8:$C$107))</f>
        <v/>
      </c>
      <c r="N69" s="16">
        <f>IF($A69="","",SUM('Kosten &amp; Parameter'!$D$8:$D$107))</f>
        <v/>
      </c>
      <c r="O69" s="16">
        <f>IF($A69="","",MAX(0,$L69-$M69-$N69))</f>
        <v/>
      </c>
      <c r="P69" s="16">
        <f>IF($A69="","",IFERROR($O69/SUM($E$9:$E$108)*$E69,0))</f>
        <v/>
      </c>
      <c r="Q69" s="16">
        <f>IF($A69="","",IFERROR($P69/$E69,0))</f>
        <v/>
      </c>
      <c r="R69" s="32">
        <f>IF($A69="","",IFERROR(VLOOKUP('Kosten &amp; Parameter'!$J$8,'Kosten &amp; Parameter'!$J$8:$K$12,2,FALSE),0))</f>
        <v/>
      </c>
      <c r="S69" s="16">
        <f>IF($A69="","",$P69*$R69)</f>
        <v/>
      </c>
      <c r="T69" s="16">
        <f>IF($A69="","",$S69/12)</f>
        <v/>
      </c>
      <c r="U69" s="16">
        <f>IF($A69="","",$G69+$T69)</f>
        <v/>
      </c>
      <c r="V69" s="16">
        <f>IF($A69="","",$H69+$T69)</f>
        <v/>
      </c>
      <c r="W69" s="16">
        <f>IF($A69="","",IFERROR($T69/$E69,0))</f>
        <v/>
      </c>
      <c r="X69" s="18">
        <f>IF($A69="","",IFERROR(IF($W69&lt;='Kosten &amp; Parameter'!$K$12,"Ja","Prüfen"),"Prüfen"))</f>
        <v/>
      </c>
      <c r="Y69" s="18">
        <f>IF($A69="","",IFERROR(IF($T69&gt;0,"Berechnung vorhanden","Prüfen"),"Fehler prüfen"))</f>
        <v/>
      </c>
      <c r="Z69" s="12" t="n"/>
    </row>
    <row r="70">
      <c r="A70" s="11" t="n"/>
      <c r="B70" s="12" t="n"/>
      <c r="C70" s="12" t="n"/>
      <c r="D70" s="11" t="n"/>
      <c r="E70" s="30" t="n"/>
      <c r="F70" s="31" t="n"/>
      <c r="G70" s="15" t="n"/>
      <c r="H70" s="15" t="n"/>
      <c r="I70" s="12" t="n"/>
      <c r="J70" s="12" t="n"/>
      <c r="K70" s="31" t="n"/>
      <c r="L70" s="19">
        <f>IF($A70="","",SUM('Kosten &amp; Parameter'!$B$8:$B$107))</f>
        <v/>
      </c>
      <c r="M70" s="19">
        <f>IF($A70="","",SUM('Kosten &amp; Parameter'!$C$8:$C$107))</f>
        <v/>
      </c>
      <c r="N70" s="19">
        <f>IF($A70="","",SUM('Kosten &amp; Parameter'!$D$8:$D$107))</f>
        <v/>
      </c>
      <c r="O70" s="19">
        <f>IF($A70="","",MAX(0,$L70-$M70-$N70))</f>
        <v/>
      </c>
      <c r="P70" s="19">
        <f>IF($A70="","",IFERROR($O70/SUM($E$9:$E$108)*$E70,0))</f>
        <v/>
      </c>
      <c r="Q70" s="19">
        <f>IF($A70="","",IFERROR($P70/$E70,0))</f>
        <v/>
      </c>
      <c r="R70" s="33">
        <f>IF($A70="","",IFERROR(VLOOKUP('Kosten &amp; Parameter'!$J$8,'Kosten &amp; Parameter'!$J$8:$K$12,2,FALSE),0))</f>
        <v/>
      </c>
      <c r="S70" s="19">
        <f>IF($A70="","",$P70*$R70)</f>
        <v/>
      </c>
      <c r="T70" s="19">
        <f>IF($A70="","",$S70/12)</f>
        <v/>
      </c>
      <c r="U70" s="19">
        <f>IF($A70="","",$G70+$T70)</f>
        <v/>
      </c>
      <c r="V70" s="19">
        <f>IF($A70="","",$H70+$T70)</f>
        <v/>
      </c>
      <c r="W70" s="19">
        <f>IF($A70="","",IFERROR($T70/$E70,0))</f>
        <v/>
      </c>
      <c r="X70" s="21">
        <f>IF($A70="","",IFERROR(IF($W70&lt;='Kosten &amp; Parameter'!$K$12,"Ja","Prüfen"),"Prüfen"))</f>
        <v/>
      </c>
      <c r="Y70" s="21">
        <f>IF($A70="","",IFERROR(IF($T70&gt;0,"Berechnung vorhanden","Prüfen"),"Fehler prüfen"))</f>
        <v/>
      </c>
      <c r="Z70" s="12" t="n"/>
    </row>
    <row r="71">
      <c r="A71" s="11" t="n"/>
      <c r="B71" s="12" t="n"/>
      <c r="C71" s="12" t="n"/>
      <c r="D71" s="11" t="n"/>
      <c r="E71" s="30" t="n"/>
      <c r="F71" s="31" t="n"/>
      <c r="G71" s="15" t="n"/>
      <c r="H71" s="15" t="n"/>
      <c r="I71" s="12" t="n"/>
      <c r="J71" s="12" t="n"/>
      <c r="K71" s="31" t="n"/>
      <c r="L71" s="16">
        <f>IF($A71="","",SUM('Kosten &amp; Parameter'!$B$8:$B$107))</f>
        <v/>
      </c>
      <c r="M71" s="16">
        <f>IF($A71="","",SUM('Kosten &amp; Parameter'!$C$8:$C$107))</f>
        <v/>
      </c>
      <c r="N71" s="16">
        <f>IF($A71="","",SUM('Kosten &amp; Parameter'!$D$8:$D$107))</f>
        <v/>
      </c>
      <c r="O71" s="16">
        <f>IF($A71="","",MAX(0,$L71-$M71-$N71))</f>
        <v/>
      </c>
      <c r="P71" s="16">
        <f>IF($A71="","",IFERROR($O71/SUM($E$9:$E$108)*$E71,0))</f>
        <v/>
      </c>
      <c r="Q71" s="16">
        <f>IF($A71="","",IFERROR($P71/$E71,0))</f>
        <v/>
      </c>
      <c r="R71" s="32">
        <f>IF($A71="","",IFERROR(VLOOKUP('Kosten &amp; Parameter'!$J$8,'Kosten &amp; Parameter'!$J$8:$K$12,2,FALSE),0))</f>
        <v/>
      </c>
      <c r="S71" s="16">
        <f>IF($A71="","",$P71*$R71)</f>
        <v/>
      </c>
      <c r="T71" s="16">
        <f>IF($A71="","",$S71/12)</f>
        <v/>
      </c>
      <c r="U71" s="16">
        <f>IF($A71="","",$G71+$T71)</f>
        <v/>
      </c>
      <c r="V71" s="16">
        <f>IF($A71="","",$H71+$T71)</f>
        <v/>
      </c>
      <c r="W71" s="16">
        <f>IF($A71="","",IFERROR($T71/$E71,0))</f>
        <v/>
      </c>
      <c r="X71" s="18">
        <f>IF($A71="","",IFERROR(IF($W71&lt;='Kosten &amp; Parameter'!$K$12,"Ja","Prüfen"),"Prüfen"))</f>
        <v/>
      </c>
      <c r="Y71" s="18">
        <f>IF($A71="","",IFERROR(IF($T71&gt;0,"Berechnung vorhanden","Prüfen"),"Fehler prüfen"))</f>
        <v/>
      </c>
      <c r="Z71" s="12" t="n"/>
    </row>
    <row r="72">
      <c r="A72" s="11" t="n"/>
      <c r="B72" s="12" t="n"/>
      <c r="C72" s="12" t="n"/>
      <c r="D72" s="11" t="n"/>
      <c r="E72" s="30" t="n"/>
      <c r="F72" s="31" t="n"/>
      <c r="G72" s="15" t="n"/>
      <c r="H72" s="15" t="n"/>
      <c r="I72" s="12" t="n"/>
      <c r="J72" s="12" t="n"/>
      <c r="K72" s="31" t="n"/>
      <c r="L72" s="19">
        <f>IF($A72="","",SUM('Kosten &amp; Parameter'!$B$8:$B$107))</f>
        <v/>
      </c>
      <c r="M72" s="19">
        <f>IF($A72="","",SUM('Kosten &amp; Parameter'!$C$8:$C$107))</f>
        <v/>
      </c>
      <c r="N72" s="19">
        <f>IF($A72="","",SUM('Kosten &amp; Parameter'!$D$8:$D$107))</f>
        <v/>
      </c>
      <c r="O72" s="19">
        <f>IF($A72="","",MAX(0,$L72-$M72-$N72))</f>
        <v/>
      </c>
      <c r="P72" s="19">
        <f>IF($A72="","",IFERROR($O72/SUM($E$9:$E$108)*$E72,0))</f>
        <v/>
      </c>
      <c r="Q72" s="19">
        <f>IF($A72="","",IFERROR($P72/$E72,0))</f>
        <v/>
      </c>
      <c r="R72" s="33">
        <f>IF($A72="","",IFERROR(VLOOKUP('Kosten &amp; Parameter'!$J$8,'Kosten &amp; Parameter'!$J$8:$K$12,2,FALSE),0))</f>
        <v/>
      </c>
      <c r="S72" s="19">
        <f>IF($A72="","",$P72*$R72)</f>
        <v/>
      </c>
      <c r="T72" s="19">
        <f>IF($A72="","",$S72/12)</f>
        <v/>
      </c>
      <c r="U72" s="19">
        <f>IF($A72="","",$G72+$T72)</f>
        <v/>
      </c>
      <c r="V72" s="19">
        <f>IF($A72="","",$H72+$T72)</f>
        <v/>
      </c>
      <c r="W72" s="19">
        <f>IF($A72="","",IFERROR($T72/$E72,0))</f>
        <v/>
      </c>
      <c r="X72" s="21">
        <f>IF($A72="","",IFERROR(IF($W72&lt;='Kosten &amp; Parameter'!$K$12,"Ja","Prüfen"),"Prüfen"))</f>
        <v/>
      </c>
      <c r="Y72" s="21">
        <f>IF($A72="","",IFERROR(IF($T72&gt;0,"Berechnung vorhanden","Prüfen"),"Fehler prüfen"))</f>
        <v/>
      </c>
      <c r="Z72" s="12" t="n"/>
    </row>
    <row r="73">
      <c r="A73" s="11" t="n"/>
      <c r="B73" s="12" t="n"/>
      <c r="C73" s="12" t="n"/>
      <c r="D73" s="11" t="n"/>
      <c r="E73" s="30" t="n"/>
      <c r="F73" s="31" t="n"/>
      <c r="G73" s="15" t="n"/>
      <c r="H73" s="15" t="n"/>
      <c r="I73" s="12" t="n"/>
      <c r="J73" s="12" t="n"/>
      <c r="K73" s="31" t="n"/>
      <c r="L73" s="16">
        <f>IF($A73="","",SUM('Kosten &amp; Parameter'!$B$8:$B$107))</f>
        <v/>
      </c>
      <c r="M73" s="16">
        <f>IF($A73="","",SUM('Kosten &amp; Parameter'!$C$8:$C$107))</f>
        <v/>
      </c>
      <c r="N73" s="16">
        <f>IF($A73="","",SUM('Kosten &amp; Parameter'!$D$8:$D$107))</f>
        <v/>
      </c>
      <c r="O73" s="16">
        <f>IF($A73="","",MAX(0,$L73-$M73-$N73))</f>
        <v/>
      </c>
      <c r="P73" s="16">
        <f>IF($A73="","",IFERROR($O73/SUM($E$9:$E$108)*$E73,0))</f>
        <v/>
      </c>
      <c r="Q73" s="16">
        <f>IF($A73="","",IFERROR($P73/$E73,0))</f>
        <v/>
      </c>
      <c r="R73" s="32">
        <f>IF($A73="","",IFERROR(VLOOKUP('Kosten &amp; Parameter'!$J$8,'Kosten &amp; Parameter'!$J$8:$K$12,2,FALSE),0))</f>
        <v/>
      </c>
      <c r="S73" s="16">
        <f>IF($A73="","",$P73*$R73)</f>
        <v/>
      </c>
      <c r="T73" s="16">
        <f>IF($A73="","",$S73/12)</f>
        <v/>
      </c>
      <c r="U73" s="16">
        <f>IF($A73="","",$G73+$T73)</f>
        <v/>
      </c>
      <c r="V73" s="16">
        <f>IF($A73="","",$H73+$T73)</f>
        <v/>
      </c>
      <c r="W73" s="16">
        <f>IF($A73="","",IFERROR($T73/$E73,0))</f>
        <v/>
      </c>
      <c r="X73" s="18">
        <f>IF($A73="","",IFERROR(IF($W73&lt;='Kosten &amp; Parameter'!$K$12,"Ja","Prüfen"),"Prüfen"))</f>
        <v/>
      </c>
      <c r="Y73" s="18">
        <f>IF($A73="","",IFERROR(IF($T73&gt;0,"Berechnung vorhanden","Prüfen"),"Fehler prüfen"))</f>
        <v/>
      </c>
      <c r="Z73" s="12" t="n"/>
    </row>
    <row r="74">
      <c r="A74" s="11" t="n"/>
      <c r="B74" s="12" t="n"/>
      <c r="C74" s="12" t="n"/>
      <c r="D74" s="11" t="n"/>
      <c r="E74" s="30" t="n"/>
      <c r="F74" s="31" t="n"/>
      <c r="G74" s="15" t="n"/>
      <c r="H74" s="15" t="n"/>
      <c r="I74" s="12" t="n"/>
      <c r="J74" s="12" t="n"/>
      <c r="K74" s="31" t="n"/>
      <c r="L74" s="19">
        <f>IF($A74="","",SUM('Kosten &amp; Parameter'!$B$8:$B$107))</f>
        <v/>
      </c>
      <c r="M74" s="19">
        <f>IF($A74="","",SUM('Kosten &amp; Parameter'!$C$8:$C$107))</f>
        <v/>
      </c>
      <c r="N74" s="19">
        <f>IF($A74="","",SUM('Kosten &amp; Parameter'!$D$8:$D$107))</f>
        <v/>
      </c>
      <c r="O74" s="19">
        <f>IF($A74="","",MAX(0,$L74-$M74-$N74))</f>
        <v/>
      </c>
      <c r="P74" s="19">
        <f>IF($A74="","",IFERROR($O74/SUM($E$9:$E$108)*$E74,0))</f>
        <v/>
      </c>
      <c r="Q74" s="19">
        <f>IF($A74="","",IFERROR($P74/$E74,0))</f>
        <v/>
      </c>
      <c r="R74" s="33">
        <f>IF($A74="","",IFERROR(VLOOKUP('Kosten &amp; Parameter'!$J$8,'Kosten &amp; Parameter'!$J$8:$K$12,2,FALSE),0))</f>
        <v/>
      </c>
      <c r="S74" s="19">
        <f>IF($A74="","",$P74*$R74)</f>
        <v/>
      </c>
      <c r="T74" s="19">
        <f>IF($A74="","",$S74/12)</f>
        <v/>
      </c>
      <c r="U74" s="19">
        <f>IF($A74="","",$G74+$T74)</f>
        <v/>
      </c>
      <c r="V74" s="19">
        <f>IF($A74="","",$H74+$T74)</f>
        <v/>
      </c>
      <c r="W74" s="19">
        <f>IF($A74="","",IFERROR($T74/$E74,0))</f>
        <v/>
      </c>
      <c r="X74" s="21">
        <f>IF($A74="","",IFERROR(IF($W74&lt;='Kosten &amp; Parameter'!$K$12,"Ja","Prüfen"),"Prüfen"))</f>
        <v/>
      </c>
      <c r="Y74" s="21">
        <f>IF($A74="","",IFERROR(IF($T74&gt;0,"Berechnung vorhanden","Prüfen"),"Fehler prüfen"))</f>
        <v/>
      </c>
      <c r="Z74" s="12" t="n"/>
    </row>
    <row r="75">
      <c r="A75" s="11" t="n"/>
      <c r="B75" s="12" t="n"/>
      <c r="C75" s="12" t="n"/>
      <c r="D75" s="11" t="n"/>
      <c r="E75" s="30" t="n"/>
      <c r="F75" s="31" t="n"/>
      <c r="G75" s="15" t="n"/>
      <c r="H75" s="15" t="n"/>
      <c r="I75" s="12" t="n"/>
      <c r="J75" s="12" t="n"/>
      <c r="K75" s="31" t="n"/>
      <c r="L75" s="16">
        <f>IF($A75="","",SUM('Kosten &amp; Parameter'!$B$8:$B$107))</f>
        <v/>
      </c>
      <c r="M75" s="16">
        <f>IF($A75="","",SUM('Kosten &amp; Parameter'!$C$8:$C$107))</f>
        <v/>
      </c>
      <c r="N75" s="16">
        <f>IF($A75="","",SUM('Kosten &amp; Parameter'!$D$8:$D$107))</f>
        <v/>
      </c>
      <c r="O75" s="16">
        <f>IF($A75="","",MAX(0,$L75-$M75-$N75))</f>
        <v/>
      </c>
      <c r="P75" s="16">
        <f>IF($A75="","",IFERROR($O75/SUM($E$9:$E$108)*$E75,0))</f>
        <v/>
      </c>
      <c r="Q75" s="16">
        <f>IF($A75="","",IFERROR($P75/$E75,0))</f>
        <v/>
      </c>
      <c r="R75" s="32">
        <f>IF($A75="","",IFERROR(VLOOKUP('Kosten &amp; Parameter'!$J$8,'Kosten &amp; Parameter'!$J$8:$K$12,2,FALSE),0))</f>
        <v/>
      </c>
      <c r="S75" s="16">
        <f>IF($A75="","",$P75*$R75)</f>
        <v/>
      </c>
      <c r="T75" s="16">
        <f>IF($A75="","",$S75/12)</f>
        <v/>
      </c>
      <c r="U75" s="16">
        <f>IF($A75="","",$G75+$T75)</f>
        <v/>
      </c>
      <c r="V75" s="16">
        <f>IF($A75="","",$H75+$T75)</f>
        <v/>
      </c>
      <c r="W75" s="16">
        <f>IF($A75="","",IFERROR($T75/$E75,0))</f>
        <v/>
      </c>
      <c r="X75" s="18">
        <f>IF($A75="","",IFERROR(IF($W75&lt;='Kosten &amp; Parameter'!$K$12,"Ja","Prüfen"),"Prüfen"))</f>
        <v/>
      </c>
      <c r="Y75" s="18">
        <f>IF($A75="","",IFERROR(IF($T75&gt;0,"Berechnung vorhanden","Prüfen"),"Fehler prüfen"))</f>
        <v/>
      </c>
      <c r="Z75" s="12" t="n"/>
    </row>
    <row r="76">
      <c r="A76" s="11" t="n"/>
      <c r="B76" s="12" t="n"/>
      <c r="C76" s="12" t="n"/>
      <c r="D76" s="11" t="n"/>
      <c r="E76" s="30" t="n"/>
      <c r="F76" s="31" t="n"/>
      <c r="G76" s="15" t="n"/>
      <c r="H76" s="15" t="n"/>
      <c r="I76" s="12" t="n"/>
      <c r="J76" s="12" t="n"/>
      <c r="K76" s="31" t="n"/>
      <c r="L76" s="19">
        <f>IF($A76="","",SUM('Kosten &amp; Parameter'!$B$8:$B$107))</f>
        <v/>
      </c>
      <c r="M76" s="19">
        <f>IF($A76="","",SUM('Kosten &amp; Parameter'!$C$8:$C$107))</f>
        <v/>
      </c>
      <c r="N76" s="19">
        <f>IF($A76="","",SUM('Kosten &amp; Parameter'!$D$8:$D$107))</f>
        <v/>
      </c>
      <c r="O76" s="19">
        <f>IF($A76="","",MAX(0,$L76-$M76-$N76))</f>
        <v/>
      </c>
      <c r="P76" s="19">
        <f>IF($A76="","",IFERROR($O76/SUM($E$9:$E$108)*$E76,0))</f>
        <v/>
      </c>
      <c r="Q76" s="19">
        <f>IF($A76="","",IFERROR($P76/$E76,0))</f>
        <v/>
      </c>
      <c r="R76" s="33">
        <f>IF($A76="","",IFERROR(VLOOKUP('Kosten &amp; Parameter'!$J$8,'Kosten &amp; Parameter'!$J$8:$K$12,2,FALSE),0))</f>
        <v/>
      </c>
      <c r="S76" s="19">
        <f>IF($A76="","",$P76*$R76)</f>
        <v/>
      </c>
      <c r="T76" s="19">
        <f>IF($A76="","",$S76/12)</f>
        <v/>
      </c>
      <c r="U76" s="19">
        <f>IF($A76="","",$G76+$T76)</f>
        <v/>
      </c>
      <c r="V76" s="19">
        <f>IF($A76="","",$H76+$T76)</f>
        <v/>
      </c>
      <c r="W76" s="19">
        <f>IF($A76="","",IFERROR($T76/$E76,0))</f>
        <v/>
      </c>
      <c r="X76" s="21">
        <f>IF($A76="","",IFERROR(IF($W76&lt;='Kosten &amp; Parameter'!$K$12,"Ja","Prüfen"),"Prüfen"))</f>
        <v/>
      </c>
      <c r="Y76" s="21">
        <f>IF($A76="","",IFERROR(IF($T76&gt;0,"Berechnung vorhanden","Prüfen"),"Fehler prüfen"))</f>
        <v/>
      </c>
      <c r="Z76" s="12" t="n"/>
    </row>
    <row r="77">
      <c r="A77" s="11" t="n"/>
      <c r="B77" s="12" t="n"/>
      <c r="C77" s="12" t="n"/>
      <c r="D77" s="11" t="n"/>
      <c r="E77" s="30" t="n"/>
      <c r="F77" s="31" t="n"/>
      <c r="G77" s="15" t="n"/>
      <c r="H77" s="15" t="n"/>
      <c r="I77" s="12" t="n"/>
      <c r="J77" s="12" t="n"/>
      <c r="K77" s="31" t="n"/>
      <c r="L77" s="16">
        <f>IF($A77="","",SUM('Kosten &amp; Parameter'!$B$8:$B$107))</f>
        <v/>
      </c>
      <c r="M77" s="16">
        <f>IF($A77="","",SUM('Kosten &amp; Parameter'!$C$8:$C$107))</f>
        <v/>
      </c>
      <c r="N77" s="16">
        <f>IF($A77="","",SUM('Kosten &amp; Parameter'!$D$8:$D$107))</f>
        <v/>
      </c>
      <c r="O77" s="16">
        <f>IF($A77="","",MAX(0,$L77-$M77-$N77))</f>
        <v/>
      </c>
      <c r="P77" s="16">
        <f>IF($A77="","",IFERROR($O77/SUM($E$9:$E$108)*$E77,0))</f>
        <v/>
      </c>
      <c r="Q77" s="16">
        <f>IF($A77="","",IFERROR($P77/$E77,0))</f>
        <v/>
      </c>
      <c r="R77" s="32">
        <f>IF($A77="","",IFERROR(VLOOKUP('Kosten &amp; Parameter'!$J$8,'Kosten &amp; Parameter'!$J$8:$K$12,2,FALSE),0))</f>
        <v/>
      </c>
      <c r="S77" s="16">
        <f>IF($A77="","",$P77*$R77)</f>
        <v/>
      </c>
      <c r="T77" s="16">
        <f>IF($A77="","",$S77/12)</f>
        <v/>
      </c>
      <c r="U77" s="16">
        <f>IF($A77="","",$G77+$T77)</f>
        <v/>
      </c>
      <c r="V77" s="16">
        <f>IF($A77="","",$H77+$T77)</f>
        <v/>
      </c>
      <c r="W77" s="16">
        <f>IF($A77="","",IFERROR($T77/$E77,0))</f>
        <v/>
      </c>
      <c r="X77" s="18">
        <f>IF($A77="","",IFERROR(IF($W77&lt;='Kosten &amp; Parameter'!$K$12,"Ja","Prüfen"),"Prüfen"))</f>
        <v/>
      </c>
      <c r="Y77" s="18">
        <f>IF($A77="","",IFERROR(IF($T77&gt;0,"Berechnung vorhanden","Prüfen"),"Fehler prüfen"))</f>
        <v/>
      </c>
      <c r="Z77" s="12" t="n"/>
    </row>
    <row r="78">
      <c r="A78" s="11" t="n"/>
      <c r="B78" s="12" t="n"/>
      <c r="C78" s="12" t="n"/>
      <c r="D78" s="11" t="n"/>
      <c r="E78" s="30" t="n"/>
      <c r="F78" s="31" t="n"/>
      <c r="G78" s="15" t="n"/>
      <c r="H78" s="15" t="n"/>
      <c r="I78" s="12" t="n"/>
      <c r="J78" s="12" t="n"/>
      <c r="K78" s="31" t="n"/>
      <c r="L78" s="19">
        <f>IF($A78="","",SUM('Kosten &amp; Parameter'!$B$8:$B$107))</f>
        <v/>
      </c>
      <c r="M78" s="19">
        <f>IF($A78="","",SUM('Kosten &amp; Parameter'!$C$8:$C$107))</f>
        <v/>
      </c>
      <c r="N78" s="19">
        <f>IF($A78="","",SUM('Kosten &amp; Parameter'!$D$8:$D$107))</f>
        <v/>
      </c>
      <c r="O78" s="19">
        <f>IF($A78="","",MAX(0,$L78-$M78-$N78))</f>
        <v/>
      </c>
      <c r="P78" s="19">
        <f>IF($A78="","",IFERROR($O78/SUM($E$9:$E$108)*$E78,0))</f>
        <v/>
      </c>
      <c r="Q78" s="19">
        <f>IF($A78="","",IFERROR($P78/$E78,0))</f>
        <v/>
      </c>
      <c r="R78" s="33">
        <f>IF($A78="","",IFERROR(VLOOKUP('Kosten &amp; Parameter'!$J$8,'Kosten &amp; Parameter'!$J$8:$K$12,2,FALSE),0))</f>
        <v/>
      </c>
      <c r="S78" s="19">
        <f>IF($A78="","",$P78*$R78)</f>
        <v/>
      </c>
      <c r="T78" s="19">
        <f>IF($A78="","",$S78/12)</f>
        <v/>
      </c>
      <c r="U78" s="19">
        <f>IF($A78="","",$G78+$T78)</f>
        <v/>
      </c>
      <c r="V78" s="19">
        <f>IF($A78="","",$H78+$T78)</f>
        <v/>
      </c>
      <c r="W78" s="19">
        <f>IF($A78="","",IFERROR($T78/$E78,0))</f>
        <v/>
      </c>
      <c r="X78" s="21">
        <f>IF($A78="","",IFERROR(IF($W78&lt;='Kosten &amp; Parameter'!$K$12,"Ja","Prüfen"),"Prüfen"))</f>
        <v/>
      </c>
      <c r="Y78" s="21">
        <f>IF($A78="","",IFERROR(IF($T78&gt;0,"Berechnung vorhanden","Prüfen"),"Fehler prüfen"))</f>
        <v/>
      </c>
      <c r="Z78" s="12" t="n"/>
    </row>
    <row r="79">
      <c r="A79" s="11" t="n"/>
      <c r="B79" s="12" t="n"/>
      <c r="C79" s="12" t="n"/>
      <c r="D79" s="11" t="n"/>
      <c r="E79" s="30" t="n"/>
      <c r="F79" s="31" t="n"/>
      <c r="G79" s="15" t="n"/>
      <c r="H79" s="15" t="n"/>
      <c r="I79" s="12" t="n"/>
      <c r="J79" s="12" t="n"/>
      <c r="K79" s="31" t="n"/>
      <c r="L79" s="16">
        <f>IF($A79="","",SUM('Kosten &amp; Parameter'!$B$8:$B$107))</f>
        <v/>
      </c>
      <c r="M79" s="16">
        <f>IF($A79="","",SUM('Kosten &amp; Parameter'!$C$8:$C$107))</f>
        <v/>
      </c>
      <c r="N79" s="16">
        <f>IF($A79="","",SUM('Kosten &amp; Parameter'!$D$8:$D$107))</f>
        <v/>
      </c>
      <c r="O79" s="16">
        <f>IF($A79="","",MAX(0,$L79-$M79-$N79))</f>
        <v/>
      </c>
      <c r="P79" s="16">
        <f>IF($A79="","",IFERROR($O79/SUM($E$9:$E$108)*$E79,0))</f>
        <v/>
      </c>
      <c r="Q79" s="16">
        <f>IF($A79="","",IFERROR($P79/$E79,0))</f>
        <v/>
      </c>
      <c r="R79" s="32">
        <f>IF($A79="","",IFERROR(VLOOKUP('Kosten &amp; Parameter'!$J$8,'Kosten &amp; Parameter'!$J$8:$K$12,2,FALSE),0))</f>
        <v/>
      </c>
      <c r="S79" s="16">
        <f>IF($A79="","",$P79*$R79)</f>
        <v/>
      </c>
      <c r="T79" s="16">
        <f>IF($A79="","",$S79/12)</f>
        <v/>
      </c>
      <c r="U79" s="16">
        <f>IF($A79="","",$G79+$T79)</f>
        <v/>
      </c>
      <c r="V79" s="16">
        <f>IF($A79="","",$H79+$T79)</f>
        <v/>
      </c>
      <c r="W79" s="16">
        <f>IF($A79="","",IFERROR($T79/$E79,0))</f>
        <v/>
      </c>
      <c r="X79" s="18">
        <f>IF($A79="","",IFERROR(IF($W79&lt;='Kosten &amp; Parameter'!$K$12,"Ja","Prüfen"),"Prüfen"))</f>
        <v/>
      </c>
      <c r="Y79" s="18">
        <f>IF($A79="","",IFERROR(IF($T79&gt;0,"Berechnung vorhanden","Prüfen"),"Fehler prüfen"))</f>
        <v/>
      </c>
      <c r="Z79" s="12" t="n"/>
    </row>
    <row r="80">
      <c r="A80" s="11" t="n"/>
      <c r="B80" s="12" t="n"/>
      <c r="C80" s="12" t="n"/>
      <c r="D80" s="11" t="n"/>
      <c r="E80" s="30" t="n"/>
      <c r="F80" s="31" t="n"/>
      <c r="G80" s="15" t="n"/>
      <c r="H80" s="15" t="n"/>
      <c r="I80" s="12" t="n"/>
      <c r="J80" s="12" t="n"/>
      <c r="K80" s="31" t="n"/>
      <c r="L80" s="19">
        <f>IF($A80="","",SUM('Kosten &amp; Parameter'!$B$8:$B$107))</f>
        <v/>
      </c>
      <c r="M80" s="19">
        <f>IF($A80="","",SUM('Kosten &amp; Parameter'!$C$8:$C$107))</f>
        <v/>
      </c>
      <c r="N80" s="19">
        <f>IF($A80="","",SUM('Kosten &amp; Parameter'!$D$8:$D$107))</f>
        <v/>
      </c>
      <c r="O80" s="19">
        <f>IF($A80="","",MAX(0,$L80-$M80-$N80))</f>
        <v/>
      </c>
      <c r="P80" s="19">
        <f>IF($A80="","",IFERROR($O80/SUM($E$9:$E$108)*$E80,0))</f>
        <v/>
      </c>
      <c r="Q80" s="19">
        <f>IF($A80="","",IFERROR($P80/$E80,0))</f>
        <v/>
      </c>
      <c r="R80" s="33">
        <f>IF($A80="","",IFERROR(VLOOKUP('Kosten &amp; Parameter'!$J$8,'Kosten &amp; Parameter'!$J$8:$K$12,2,FALSE),0))</f>
        <v/>
      </c>
      <c r="S80" s="19">
        <f>IF($A80="","",$P80*$R80)</f>
        <v/>
      </c>
      <c r="T80" s="19">
        <f>IF($A80="","",$S80/12)</f>
        <v/>
      </c>
      <c r="U80" s="19">
        <f>IF($A80="","",$G80+$T80)</f>
        <v/>
      </c>
      <c r="V80" s="19">
        <f>IF($A80="","",$H80+$T80)</f>
        <v/>
      </c>
      <c r="W80" s="19">
        <f>IF($A80="","",IFERROR($T80/$E80,0))</f>
        <v/>
      </c>
      <c r="X80" s="21">
        <f>IF($A80="","",IFERROR(IF($W80&lt;='Kosten &amp; Parameter'!$K$12,"Ja","Prüfen"),"Prüfen"))</f>
        <v/>
      </c>
      <c r="Y80" s="21">
        <f>IF($A80="","",IFERROR(IF($T80&gt;0,"Berechnung vorhanden","Prüfen"),"Fehler prüfen"))</f>
        <v/>
      </c>
      <c r="Z80" s="12" t="n"/>
    </row>
    <row r="81">
      <c r="A81" s="11" t="n"/>
      <c r="B81" s="12" t="n"/>
      <c r="C81" s="12" t="n"/>
      <c r="D81" s="11" t="n"/>
      <c r="E81" s="30" t="n"/>
      <c r="F81" s="31" t="n"/>
      <c r="G81" s="15" t="n"/>
      <c r="H81" s="15" t="n"/>
      <c r="I81" s="12" t="n"/>
      <c r="J81" s="12" t="n"/>
      <c r="K81" s="31" t="n"/>
      <c r="L81" s="16">
        <f>IF($A81="","",SUM('Kosten &amp; Parameter'!$B$8:$B$107))</f>
        <v/>
      </c>
      <c r="M81" s="16">
        <f>IF($A81="","",SUM('Kosten &amp; Parameter'!$C$8:$C$107))</f>
        <v/>
      </c>
      <c r="N81" s="16">
        <f>IF($A81="","",SUM('Kosten &amp; Parameter'!$D$8:$D$107))</f>
        <v/>
      </c>
      <c r="O81" s="16">
        <f>IF($A81="","",MAX(0,$L81-$M81-$N81))</f>
        <v/>
      </c>
      <c r="P81" s="16">
        <f>IF($A81="","",IFERROR($O81/SUM($E$9:$E$108)*$E81,0))</f>
        <v/>
      </c>
      <c r="Q81" s="16">
        <f>IF($A81="","",IFERROR($P81/$E81,0))</f>
        <v/>
      </c>
      <c r="R81" s="32">
        <f>IF($A81="","",IFERROR(VLOOKUP('Kosten &amp; Parameter'!$J$8,'Kosten &amp; Parameter'!$J$8:$K$12,2,FALSE),0))</f>
        <v/>
      </c>
      <c r="S81" s="16">
        <f>IF($A81="","",$P81*$R81)</f>
        <v/>
      </c>
      <c r="T81" s="16">
        <f>IF($A81="","",$S81/12)</f>
        <v/>
      </c>
      <c r="U81" s="16">
        <f>IF($A81="","",$G81+$T81)</f>
        <v/>
      </c>
      <c r="V81" s="16">
        <f>IF($A81="","",$H81+$T81)</f>
        <v/>
      </c>
      <c r="W81" s="16">
        <f>IF($A81="","",IFERROR($T81/$E81,0))</f>
        <v/>
      </c>
      <c r="X81" s="18">
        <f>IF($A81="","",IFERROR(IF($W81&lt;='Kosten &amp; Parameter'!$K$12,"Ja","Prüfen"),"Prüfen"))</f>
        <v/>
      </c>
      <c r="Y81" s="18">
        <f>IF($A81="","",IFERROR(IF($T81&gt;0,"Berechnung vorhanden","Prüfen"),"Fehler prüfen"))</f>
        <v/>
      </c>
      <c r="Z81" s="12" t="n"/>
    </row>
    <row r="82">
      <c r="A82" s="11" t="n"/>
      <c r="B82" s="12" t="n"/>
      <c r="C82" s="12" t="n"/>
      <c r="D82" s="11" t="n"/>
      <c r="E82" s="30" t="n"/>
      <c r="F82" s="31" t="n"/>
      <c r="G82" s="15" t="n"/>
      <c r="H82" s="15" t="n"/>
      <c r="I82" s="12" t="n"/>
      <c r="J82" s="12" t="n"/>
      <c r="K82" s="31" t="n"/>
      <c r="L82" s="19">
        <f>IF($A82="","",SUM('Kosten &amp; Parameter'!$B$8:$B$107))</f>
        <v/>
      </c>
      <c r="M82" s="19">
        <f>IF($A82="","",SUM('Kosten &amp; Parameter'!$C$8:$C$107))</f>
        <v/>
      </c>
      <c r="N82" s="19">
        <f>IF($A82="","",SUM('Kosten &amp; Parameter'!$D$8:$D$107))</f>
        <v/>
      </c>
      <c r="O82" s="19">
        <f>IF($A82="","",MAX(0,$L82-$M82-$N82))</f>
        <v/>
      </c>
      <c r="P82" s="19">
        <f>IF($A82="","",IFERROR($O82/SUM($E$9:$E$108)*$E82,0))</f>
        <v/>
      </c>
      <c r="Q82" s="19">
        <f>IF($A82="","",IFERROR($P82/$E82,0))</f>
        <v/>
      </c>
      <c r="R82" s="33">
        <f>IF($A82="","",IFERROR(VLOOKUP('Kosten &amp; Parameter'!$J$8,'Kosten &amp; Parameter'!$J$8:$K$12,2,FALSE),0))</f>
        <v/>
      </c>
      <c r="S82" s="19">
        <f>IF($A82="","",$P82*$R82)</f>
        <v/>
      </c>
      <c r="T82" s="19">
        <f>IF($A82="","",$S82/12)</f>
        <v/>
      </c>
      <c r="U82" s="19">
        <f>IF($A82="","",$G82+$T82)</f>
        <v/>
      </c>
      <c r="V82" s="19">
        <f>IF($A82="","",$H82+$T82)</f>
        <v/>
      </c>
      <c r="W82" s="19">
        <f>IF($A82="","",IFERROR($T82/$E82,0))</f>
        <v/>
      </c>
      <c r="X82" s="21">
        <f>IF($A82="","",IFERROR(IF($W82&lt;='Kosten &amp; Parameter'!$K$12,"Ja","Prüfen"),"Prüfen"))</f>
        <v/>
      </c>
      <c r="Y82" s="21">
        <f>IF($A82="","",IFERROR(IF($T82&gt;0,"Berechnung vorhanden","Prüfen"),"Fehler prüfen"))</f>
        <v/>
      </c>
      <c r="Z82" s="12" t="n"/>
    </row>
    <row r="83">
      <c r="A83" s="11" t="n"/>
      <c r="B83" s="12" t="n"/>
      <c r="C83" s="12" t="n"/>
      <c r="D83" s="11" t="n"/>
      <c r="E83" s="30" t="n"/>
      <c r="F83" s="31" t="n"/>
      <c r="G83" s="15" t="n"/>
      <c r="H83" s="15" t="n"/>
      <c r="I83" s="12" t="n"/>
      <c r="J83" s="12" t="n"/>
      <c r="K83" s="31" t="n"/>
      <c r="L83" s="16">
        <f>IF($A83="","",SUM('Kosten &amp; Parameter'!$B$8:$B$107))</f>
        <v/>
      </c>
      <c r="M83" s="16">
        <f>IF($A83="","",SUM('Kosten &amp; Parameter'!$C$8:$C$107))</f>
        <v/>
      </c>
      <c r="N83" s="16">
        <f>IF($A83="","",SUM('Kosten &amp; Parameter'!$D$8:$D$107))</f>
        <v/>
      </c>
      <c r="O83" s="16">
        <f>IF($A83="","",MAX(0,$L83-$M83-$N83))</f>
        <v/>
      </c>
      <c r="P83" s="16">
        <f>IF($A83="","",IFERROR($O83/SUM($E$9:$E$108)*$E83,0))</f>
        <v/>
      </c>
      <c r="Q83" s="16">
        <f>IF($A83="","",IFERROR($P83/$E83,0))</f>
        <v/>
      </c>
      <c r="R83" s="32">
        <f>IF($A83="","",IFERROR(VLOOKUP('Kosten &amp; Parameter'!$J$8,'Kosten &amp; Parameter'!$J$8:$K$12,2,FALSE),0))</f>
        <v/>
      </c>
      <c r="S83" s="16">
        <f>IF($A83="","",$P83*$R83)</f>
        <v/>
      </c>
      <c r="T83" s="16">
        <f>IF($A83="","",$S83/12)</f>
        <v/>
      </c>
      <c r="U83" s="16">
        <f>IF($A83="","",$G83+$T83)</f>
        <v/>
      </c>
      <c r="V83" s="16">
        <f>IF($A83="","",$H83+$T83)</f>
        <v/>
      </c>
      <c r="W83" s="16">
        <f>IF($A83="","",IFERROR($T83/$E83,0))</f>
        <v/>
      </c>
      <c r="X83" s="18">
        <f>IF($A83="","",IFERROR(IF($W83&lt;='Kosten &amp; Parameter'!$K$12,"Ja","Prüfen"),"Prüfen"))</f>
        <v/>
      </c>
      <c r="Y83" s="18">
        <f>IF($A83="","",IFERROR(IF($T83&gt;0,"Berechnung vorhanden","Prüfen"),"Fehler prüfen"))</f>
        <v/>
      </c>
      <c r="Z83" s="12" t="n"/>
    </row>
    <row r="84">
      <c r="A84" s="11" t="n"/>
      <c r="B84" s="12" t="n"/>
      <c r="C84" s="12" t="n"/>
      <c r="D84" s="11" t="n"/>
      <c r="E84" s="30" t="n"/>
      <c r="F84" s="31" t="n"/>
      <c r="G84" s="15" t="n"/>
      <c r="H84" s="15" t="n"/>
      <c r="I84" s="12" t="n"/>
      <c r="J84" s="12" t="n"/>
      <c r="K84" s="31" t="n"/>
      <c r="L84" s="19">
        <f>IF($A84="","",SUM('Kosten &amp; Parameter'!$B$8:$B$107))</f>
        <v/>
      </c>
      <c r="M84" s="19">
        <f>IF($A84="","",SUM('Kosten &amp; Parameter'!$C$8:$C$107))</f>
        <v/>
      </c>
      <c r="N84" s="19">
        <f>IF($A84="","",SUM('Kosten &amp; Parameter'!$D$8:$D$107))</f>
        <v/>
      </c>
      <c r="O84" s="19">
        <f>IF($A84="","",MAX(0,$L84-$M84-$N84))</f>
        <v/>
      </c>
      <c r="P84" s="19">
        <f>IF($A84="","",IFERROR($O84/SUM($E$9:$E$108)*$E84,0))</f>
        <v/>
      </c>
      <c r="Q84" s="19">
        <f>IF($A84="","",IFERROR($P84/$E84,0))</f>
        <v/>
      </c>
      <c r="R84" s="33">
        <f>IF($A84="","",IFERROR(VLOOKUP('Kosten &amp; Parameter'!$J$8,'Kosten &amp; Parameter'!$J$8:$K$12,2,FALSE),0))</f>
        <v/>
      </c>
      <c r="S84" s="19">
        <f>IF($A84="","",$P84*$R84)</f>
        <v/>
      </c>
      <c r="T84" s="19">
        <f>IF($A84="","",$S84/12)</f>
        <v/>
      </c>
      <c r="U84" s="19">
        <f>IF($A84="","",$G84+$T84)</f>
        <v/>
      </c>
      <c r="V84" s="19">
        <f>IF($A84="","",$H84+$T84)</f>
        <v/>
      </c>
      <c r="W84" s="19">
        <f>IF($A84="","",IFERROR($T84/$E84,0))</f>
        <v/>
      </c>
      <c r="X84" s="21">
        <f>IF($A84="","",IFERROR(IF($W84&lt;='Kosten &amp; Parameter'!$K$12,"Ja","Prüfen"),"Prüfen"))</f>
        <v/>
      </c>
      <c r="Y84" s="21">
        <f>IF($A84="","",IFERROR(IF($T84&gt;0,"Berechnung vorhanden","Prüfen"),"Fehler prüfen"))</f>
        <v/>
      </c>
      <c r="Z84" s="12" t="n"/>
    </row>
    <row r="85">
      <c r="A85" s="11" t="n"/>
      <c r="B85" s="12" t="n"/>
      <c r="C85" s="12" t="n"/>
      <c r="D85" s="11" t="n"/>
      <c r="E85" s="30" t="n"/>
      <c r="F85" s="31" t="n"/>
      <c r="G85" s="15" t="n"/>
      <c r="H85" s="15" t="n"/>
      <c r="I85" s="12" t="n"/>
      <c r="J85" s="12" t="n"/>
      <c r="K85" s="31" t="n"/>
      <c r="L85" s="16">
        <f>IF($A85="","",SUM('Kosten &amp; Parameter'!$B$8:$B$107))</f>
        <v/>
      </c>
      <c r="M85" s="16">
        <f>IF($A85="","",SUM('Kosten &amp; Parameter'!$C$8:$C$107))</f>
        <v/>
      </c>
      <c r="N85" s="16">
        <f>IF($A85="","",SUM('Kosten &amp; Parameter'!$D$8:$D$107))</f>
        <v/>
      </c>
      <c r="O85" s="16">
        <f>IF($A85="","",MAX(0,$L85-$M85-$N85))</f>
        <v/>
      </c>
      <c r="P85" s="16">
        <f>IF($A85="","",IFERROR($O85/SUM($E$9:$E$108)*$E85,0))</f>
        <v/>
      </c>
      <c r="Q85" s="16">
        <f>IF($A85="","",IFERROR($P85/$E85,0))</f>
        <v/>
      </c>
      <c r="R85" s="32">
        <f>IF($A85="","",IFERROR(VLOOKUP('Kosten &amp; Parameter'!$J$8,'Kosten &amp; Parameter'!$J$8:$K$12,2,FALSE),0))</f>
        <v/>
      </c>
      <c r="S85" s="16">
        <f>IF($A85="","",$P85*$R85)</f>
        <v/>
      </c>
      <c r="T85" s="16">
        <f>IF($A85="","",$S85/12)</f>
        <v/>
      </c>
      <c r="U85" s="16">
        <f>IF($A85="","",$G85+$T85)</f>
        <v/>
      </c>
      <c r="V85" s="16">
        <f>IF($A85="","",$H85+$T85)</f>
        <v/>
      </c>
      <c r="W85" s="16">
        <f>IF($A85="","",IFERROR($T85/$E85,0))</f>
        <v/>
      </c>
      <c r="X85" s="18">
        <f>IF($A85="","",IFERROR(IF($W85&lt;='Kosten &amp; Parameter'!$K$12,"Ja","Prüfen"),"Prüfen"))</f>
        <v/>
      </c>
      <c r="Y85" s="18">
        <f>IF($A85="","",IFERROR(IF($T85&gt;0,"Berechnung vorhanden","Prüfen"),"Fehler prüfen"))</f>
        <v/>
      </c>
      <c r="Z85" s="12" t="n"/>
    </row>
    <row r="86">
      <c r="A86" s="11" t="n"/>
      <c r="B86" s="12" t="n"/>
      <c r="C86" s="12" t="n"/>
      <c r="D86" s="11" t="n"/>
      <c r="E86" s="30" t="n"/>
      <c r="F86" s="31" t="n"/>
      <c r="G86" s="15" t="n"/>
      <c r="H86" s="15" t="n"/>
      <c r="I86" s="12" t="n"/>
      <c r="J86" s="12" t="n"/>
      <c r="K86" s="31" t="n"/>
      <c r="L86" s="19">
        <f>IF($A86="","",SUM('Kosten &amp; Parameter'!$B$8:$B$107))</f>
        <v/>
      </c>
      <c r="M86" s="19">
        <f>IF($A86="","",SUM('Kosten &amp; Parameter'!$C$8:$C$107))</f>
        <v/>
      </c>
      <c r="N86" s="19">
        <f>IF($A86="","",SUM('Kosten &amp; Parameter'!$D$8:$D$107))</f>
        <v/>
      </c>
      <c r="O86" s="19">
        <f>IF($A86="","",MAX(0,$L86-$M86-$N86))</f>
        <v/>
      </c>
      <c r="P86" s="19">
        <f>IF($A86="","",IFERROR($O86/SUM($E$9:$E$108)*$E86,0))</f>
        <v/>
      </c>
      <c r="Q86" s="19">
        <f>IF($A86="","",IFERROR($P86/$E86,0))</f>
        <v/>
      </c>
      <c r="R86" s="33">
        <f>IF($A86="","",IFERROR(VLOOKUP('Kosten &amp; Parameter'!$J$8,'Kosten &amp; Parameter'!$J$8:$K$12,2,FALSE),0))</f>
        <v/>
      </c>
      <c r="S86" s="19">
        <f>IF($A86="","",$P86*$R86)</f>
        <v/>
      </c>
      <c r="T86" s="19">
        <f>IF($A86="","",$S86/12)</f>
        <v/>
      </c>
      <c r="U86" s="19">
        <f>IF($A86="","",$G86+$T86)</f>
        <v/>
      </c>
      <c r="V86" s="19">
        <f>IF($A86="","",$H86+$T86)</f>
        <v/>
      </c>
      <c r="W86" s="19">
        <f>IF($A86="","",IFERROR($T86/$E86,0))</f>
        <v/>
      </c>
      <c r="X86" s="21">
        <f>IF($A86="","",IFERROR(IF($W86&lt;='Kosten &amp; Parameter'!$K$12,"Ja","Prüfen"),"Prüfen"))</f>
        <v/>
      </c>
      <c r="Y86" s="21">
        <f>IF($A86="","",IFERROR(IF($T86&gt;0,"Berechnung vorhanden","Prüfen"),"Fehler prüfen"))</f>
        <v/>
      </c>
      <c r="Z86" s="12" t="n"/>
    </row>
    <row r="87">
      <c r="A87" s="11" t="n"/>
      <c r="B87" s="12" t="n"/>
      <c r="C87" s="12" t="n"/>
      <c r="D87" s="11" t="n"/>
      <c r="E87" s="30" t="n"/>
      <c r="F87" s="31" t="n"/>
      <c r="G87" s="15" t="n"/>
      <c r="H87" s="15" t="n"/>
      <c r="I87" s="12" t="n"/>
      <c r="J87" s="12" t="n"/>
      <c r="K87" s="31" t="n"/>
      <c r="L87" s="16">
        <f>IF($A87="","",SUM('Kosten &amp; Parameter'!$B$8:$B$107))</f>
        <v/>
      </c>
      <c r="M87" s="16">
        <f>IF($A87="","",SUM('Kosten &amp; Parameter'!$C$8:$C$107))</f>
        <v/>
      </c>
      <c r="N87" s="16">
        <f>IF($A87="","",SUM('Kosten &amp; Parameter'!$D$8:$D$107))</f>
        <v/>
      </c>
      <c r="O87" s="16">
        <f>IF($A87="","",MAX(0,$L87-$M87-$N87))</f>
        <v/>
      </c>
      <c r="P87" s="16">
        <f>IF($A87="","",IFERROR($O87/SUM($E$9:$E$108)*$E87,0))</f>
        <v/>
      </c>
      <c r="Q87" s="16">
        <f>IF($A87="","",IFERROR($P87/$E87,0))</f>
        <v/>
      </c>
      <c r="R87" s="32">
        <f>IF($A87="","",IFERROR(VLOOKUP('Kosten &amp; Parameter'!$J$8,'Kosten &amp; Parameter'!$J$8:$K$12,2,FALSE),0))</f>
        <v/>
      </c>
      <c r="S87" s="16">
        <f>IF($A87="","",$P87*$R87)</f>
        <v/>
      </c>
      <c r="T87" s="16">
        <f>IF($A87="","",$S87/12)</f>
        <v/>
      </c>
      <c r="U87" s="16">
        <f>IF($A87="","",$G87+$T87)</f>
        <v/>
      </c>
      <c r="V87" s="16">
        <f>IF($A87="","",$H87+$T87)</f>
        <v/>
      </c>
      <c r="W87" s="16">
        <f>IF($A87="","",IFERROR($T87/$E87,0))</f>
        <v/>
      </c>
      <c r="X87" s="18">
        <f>IF($A87="","",IFERROR(IF($W87&lt;='Kosten &amp; Parameter'!$K$12,"Ja","Prüfen"),"Prüfen"))</f>
        <v/>
      </c>
      <c r="Y87" s="18">
        <f>IF($A87="","",IFERROR(IF($T87&gt;0,"Berechnung vorhanden","Prüfen"),"Fehler prüfen"))</f>
        <v/>
      </c>
      <c r="Z87" s="12" t="n"/>
    </row>
    <row r="88">
      <c r="A88" s="11" t="n"/>
      <c r="B88" s="12" t="n"/>
      <c r="C88" s="12" t="n"/>
      <c r="D88" s="11" t="n"/>
      <c r="E88" s="30" t="n"/>
      <c r="F88" s="31" t="n"/>
      <c r="G88" s="15" t="n"/>
      <c r="H88" s="15" t="n"/>
      <c r="I88" s="12" t="n"/>
      <c r="J88" s="12" t="n"/>
      <c r="K88" s="31" t="n"/>
      <c r="L88" s="19">
        <f>IF($A88="","",SUM('Kosten &amp; Parameter'!$B$8:$B$107))</f>
        <v/>
      </c>
      <c r="M88" s="19">
        <f>IF($A88="","",SUM('Kosten &amp; Parameter'!$C$8:$C$107))</f>
        <v/>
      </c>
      <c r="N88" s="19">
        <f>IF($A88="","",SUM('Kosten &amp; Parameter'!$D$8:$D$107))</f>
        <v/>
      </c>
      <c r="O88" s="19">
        <f>IF($A88="","",MAX(0,$L88-$M88-$N88))</f>
        <v/>
      </c>
      <c r="P88" s="19">
        <f>IF($A88="","",IFERROR($O88/SUM($E$9:$E$108)*$E88,0))</f>
        <v/>
      </c>
      <c r="Q88" s="19">
        <f>IF($A88="","",IFERROR($P88/$E88,0))</f>
        <v/>
      </c>
      <c r="R88" s="33">
        <f>IF($A88="","",IFERROR(VLOOKUP('Kosten &amp; Parameter'!$J$8,'Kosten &amp; Parameter'!$J$8:$K$12,2,FALSE),0))</f>
        <v/>
      </c>
      <c r="S88" s="19">
        <f>IF($A88="","",$P88*$R88)</f>
        <v/>
      </c>
      <c r="T88" s="19">
        <f>IF($A88="","",$S88/12)</f>
        <v/>
      </c>
      <c r="U88" s="19">
        <f>IF($A88="","",$G88+$T88)</f>
        <v/>
      </c>
      <c r="V88" s="19">
        <f>IF($A88="","",$H88+$T88)</f>
        <v/>
      </c>
      <c r="W88" s="19">
        <f>IF($A88="","",IFERROR($T88/$E88,0))</f>
        <v/>
      </c>
      <c r="X88" s="21">
        <f>IF($A88="","",IFERROR(IF($W88&lt;='Kosten &amp; Parameter'!$K$12,"Ja","Prüfen"),"Prüfen"))</f>
        <v/>
      </c>
      <c r="Y88" s="21">
        <f>IF($A88="","",IFERROR(IF($T88&gt;0,"Berechnung vorhanden","Prüfen"),"Fehler prüfen"))</f>
        <v/>
      </c>
      <c r="Z88" s="12" t="n"/>
    </row>
    <row r="89">
      <c r="A89" s="11" t="n"/>
      <c r="B89" s="12" t="n"/>
      <c r="C89" s="12" t="n"/>
      <c r="D89" s="11" t="n"/>
      <c r="E89" s="30" t="n"/>
      <c r="F89" s="31" t="n"/>
      <c r="G89" s="15" t="n"/>
      <c r="H89" s="15" t="n"/>
      <c r="I89" s="12" t="n"/>
      <c r="J89" s="12" t="n"/>
      <c r="K89" s="31" t="n"/>
      <c r="L89" s="16">
        <f>IF($A89="","",SUM('Kosten &amp; Parameter'!$B$8:$B$107))</f>
        <v/>
      </c>
      <c r="M89" s="16">
        <f>IF($A89="","",SUM('Kosten &amp; Parameter'!$C$8:$C$107))</f>
        <v/>
      </c>
      <c r="N89" s="16">
        <f>IF($A89="","",SUM('Kosten &amp; Parameter'!$D$8:$D$107))</f>
        <v/>
      </c>
      <c r="O89" s="16">
        <f>IF($A89="","",MAX(0,$L89-$M89-$N89))</f>
        <v/>
      </c>
      <c r="P89" s="16">
        <f>IF($A89="","",IFERROR($O89/SUM($E$9:$E$108)*$E89,0))</f>
        <v/>
      </c>
      <c r="Q89" s="16">
        <f>IF($A89="","",IFERROR($P89/$E89,0))</f>
        <v/>
      </c>
      <c r="R89" s="32">
        <f>IF($A89="","",IFERROR(VLOOKUP('Kosten &amp; Parameter'!$J$8,'Kosten &amp; Parameter'!$J$8:$K$12,2,FALSE),0))</f>
        <v/>
      </c>
      <c r="S89" s="16">
        <f>IF($A89="","",$P89*$R89)</f>
        <v/>
      </c>
      <c r="T89" s="16">
        <f>IF($A89="","",$S89/12)</f>
        <v/>
      </c>
      <c r="U89" s="16">
        <f>IF($A89="","",$G89+$T89)</f>
        <v/>
      </c>
      <c r="V89" s="16">
        <f>IF($A89="","",$H89+$T89)</f>
        <v/>
      </c>
      <c r="W89" s="16">
        <f>IF($A89="","",IFERROR($T89/$E89,0))</f>
        <v/>
      </c>
      <c r="X89" s="18">
        <f>IF($A89="","",IFERROR(IF($W89&lt;='Kosten &amp; Parameter'!$K$12,"Ja","Prüfen"),"Prüfen"))</f>
        <v/>
      </c>
      <c r="Y89" s="18">
        <f>IF($A89="","",IFERROR(IF($T89&gt;0,"Berechnung vorhanden","Prüfen"),"Fehler prüfen"))</f>
        <v/>
      </c>
      <c r="Z89" s="12" t="n"/>
    </row>
    <row r="90">
      <c r="A90" s="11" t="n"/>
      <c r="B90" s="12" t="n"/>
      <c r="C90" s="12" t="n"/>
      <c r="D90" s="11" t="n"/>
      <c r="E90" s="30" t="n"/>
      <c r="F90" s="31" t="n"/>
      <c r="G90" s="15" t="n"/>
      <c r="H90" s="15" t="n"/>
      <c r="I90" s="12" t="n"/>
      <c r="J90" s="12" t="n"/>
      <c r="K90" s="31" t="n"/>
      <c r="L90" s="19">
        <f>IF($A90="","",SUM('Kosten &amp; Parameter'!$B$8:$B$107))</f>
        <v/>
      </c>
      <c r="M90" s="19">
        <f>IF($A90="","",SUM('Kosten &amp; Parameter'!$C$8:$C$107))</f>
        <v/>
      </c>
      <c r="N90" s="19">
        <f>IF($A90="","",SUM('Kosten &amp; Parameter'!$D$8:$D$107))</f>
        <v/>
      </c>
      <c r="O90" s="19">
        <f>IF($A90="","",MAX(0,$L90-$M90-$N90))</f>
        <v/>
      </c>
      <c r="P90" s="19">
        <f>IF($A90="","",IFERROR($O90/SUM($E$9:$E$108)*$E90,0))</f>
        <v/>
      </c>
      <c r="Q90" s="19">
        <f>IF($A90="","",IFERROR($P90/$E90,0))</f>
        <v/>
      </c>
      <c r="R90" s="33">
        <f>IF($A90="","",IFERROR(VLOOKUP('Kosten &amp; Parameter'!$J$8,'Kosten &amp; Parameter'!$J$8:$K$12,2,FALSE),0))</f>
        <v/>
      </c>
      <c r="S90" s="19">
        <f>IF($A90="","",$P90*$R90)</f>
        <v/>
      </c>
      <c r="T90" s="19">
        <f>IF($A90="","",$S90/12)</f>
        <v/>
      </c>
      <c r="U90" s="19">
        <f>IF($A90="","",$G90+$T90)</f>
        <v/>
      </c>
      <c r="V90" s="19">
        <f>IF($A90="","",$H90+$T90)</f>
        <v/>
      </c>
      <c r="W90" s="19">
        <f>IF($A90="","",IFERROR($T90/$E90,0))</f>
        <v/>
      </c>
      <c r="X90" s="21">
        <f>IF($A90="","",IFERROR(IF($W90&lt;='Kosten &amp; Parameter'!$K$12,"Ja","Prüfen"),"Prüfen"))</f>
        <v/>
      </c>
      <c r="Y90" s="21">
        <f>IF($A90="","",IFERROR(IF($T90&gt;0,"Berechnung vorhanden","Prüfen"),"Fehler prüfen"))</f>
        <v/>
      </c>
      <c r="Z90" s="12" t="n"/>
    </row>
    <row r="91">
      <c r="A91" s="11" t="n"/>
      <c r="B91" s="12" t="n"/>
      <c r="C91" s="12" t="n"/>
      <c r="D91" s="11" t="n"/>
      <c r="E91" s="30" t="n"/>
      <c r="F91" s="31" t="n"/>
      <c r="G91" s="15" t="n"/>
      <c r="H91" s="15" t="n"/>
      <c r="I91" s="12" t="n"/>
      <c r="J91" s="12" t="n"/>
      <c r="K91" s="31" t="n"/>
      <c r="L91" s="16">
        <f>IF($A91="","",SUM('Kosten &amp; Parameter'!$B$8:$B$107))</f>
        <v/>
      </c>
      <c r="M91" s="16">
        <f>IF($A91="","",SUM('Kosten &amp; Parameter'!$C$8:$C$107))</f>
        <v/>
      </c>
      <c r="N91" s="16">
        <f>IF($A91="","",SUM('Kosten &amp; Parameter'!$D$8:$D$107))</f>
        <v/>
      </c>
      <c r="O91" s="16">
        <f>IF($A91="","",MAX(0,$L91-$M91-$N91))</f>
        <v/>
      </c>
      <c r="P91" s="16">
        <f>IF($A91="","",IFERROR($O91/SUM($E$9:$E$108)*$E91,0))</f>
        <v/>
      </c>
      <c r="Q91" s="16">
        <f>IF($A91="","",IFERROR($P91/$E91,0))</f>
        <v/>
      </c>
      <c r="R91" s="32">
        <f>IF($A91="","",IFERROR(VLOOKUP('Kosten &amp; Parameter'!$J$8,'Kosten &amp; Parameter'!$J$8:$K$12,2,FALSE),0))</f>
        <v/>
      </c>
      <c r="S91" s="16">
        <f>IF($A91="","",$P91*$R91)</f>
        <v/>
      </c>
      <c r="T91" s="16">
        <f>IF($A91="","",$S91/12)</f>
        <v/>
      </c>
      <c r="U91" s="16">
        <f>IF($A91="","",$G91+$T91)</f>
        <v/>
      </c>
      <c r="V91" s="16">
        <f>IF($A91="","",$H91+$T91)</f>
        <v/>
      </c>
      <c r="W91" s="16">
        <f>IF($A91="","",IFERROR($T91/$E91,0))</f>
        <v/>
      </c>
      <c r="X91" s="18">
        <f>IF($A91="","",IFERROR(IF($W91&lt;='Kosten &amp; Parameter'!$K$12,"Ja","Prüfen"),"Prüfen"))</f>
        <v/>
      </c>
      <c r="Y91" s="18">
        <f>IF($A91="","",IFERROR(IF($T91&gt;0,"Berechnung vorhanden","Prüfen"),"Fehler prüfen"))</f>
        <v/>
      </c>
      <c r="Z91" s="12" t="n"/>
    </row>
    <row r="92">
      <c r="A92" s="11" t="n"/>
      <c r="B92" s="12" t="n"/>
      <c r="C92" s="12" t="n"/>
      <c r="D92" s="11" t="n"/>
      <c r="E92" s="30" t="n"/>
      <c r="F92" s="31" t="n"/>
      <c r="G92" s="15" t="n"/>
      <c r="H92" s="15" t="n"/>
      <c r="I92" s="12" t="n"/>
      <c r="J92" s="12" t="n"/>
      <c r="K92" s="31" t="n"/>
      <c r="L92" s="19">
        <f>IF($A92="","",SUM('Kosten &amp; Parameter'!$B$8:$B$107))</f>
        <v/>
      </c>
      <c r="M92" s="19">
        <f>IF($A92="","",SUM('Kosten &amp; Parameter'!$C$8:$C$107))</f>
        <v/>
      </c>
      <c r="N92" s="19">
        <f>IF($A92="","",SUM('Kosten &amp; Parameter'!$D$8:$D$107))</f>
        <v/>
      </c>
      <c r="O92" s="19">
        <f>IF($A92="","",MAX(0,$L92-$M92-$N92))</f>
        <v/>
      </c>
      <c r="P92" s="19">
        <f>IF($A92="","",IFERROR($O92/SUM($E$9:$E$108)*$E92,0))</f>
        <v/>
      </c>
      <c r="Q92" s="19">
        <f>IF($A92="","",IFERROR($P92/$E92,0))</f>
        <v/>
      </c>
      <c r="R92" s="33">
        <f>IF($A92="","",IFERROR(VLOOKUP('Kosten &amp; Parameter'!$J$8,'Kosten &amp; Parameter'!$J$8:$K$12,2,FALSE),0))</f>
        <v/>
      </c>
      <c r="S92" s="19">
        <f>IF($A92="","",$P92*$R92)</f>
        <v/>
      </c>
      <c r="T92" s="19">
        <f>IF($A92="","",$S92/12)</f>
        <v/>
      </c>
      <c r="U92" s="19">
        <f>IF($A92="","",$G92+$T92)</f>
        <v/>
      </c>
      <c r="V92" s="19">
        <f>IF($A92="","",$H92+$T92)</f>
        <v/>
      </c>
      <c r="W92" s="19">
        <f>IF($A92="","",IFERROR($T92/$E92,0))</f>
        <v/>
      </c>
      <c r="X92" s="21">
        <f>IF($A92="","",IFERROR(IF($W92&lt;='Kosten &amp; Parameter'!$K$12,"Ja","Prüfen"),"Prüfen"))</f>
        <v/>
      </c>
      <c r="Y92" s="21">
        <f>IF($A92="","",IFERROR(IF($T92&gt;0,"Berechnung vorhanden","Prüfen"),"Fehler prüfen"))</f>
        <v/>
      </c>
      <c r="Z92" s="12" t="n"/>
    </row>
    <row r="93">
      <c r="A93" s="11" t="n"/>
      <c r="B93" s="12" t="n"/>
      <c r="C93" s="12" t="n"/>
      <c r="D93" s="11" t="n"/>
      <c r="E93" s="30" t="n"/>
      <c r="F93" s="31" t="n"/>
      <c r="G93" s="15" t="n"/>
      <c r="H93" s="15" t="n"/>
      <c r="I93" s="12" t="n"/>
      <c r="J93" s="12" t="n"/>
      <c r="K93" s="31" t="n"/>
      <c r="L93" s="16">
        <f>IF($A93="","",SUM('Kosten &amp; Parameter'!$B$8:$B$107))</f>
        <v/>
      </c>
      <c r="M93" s="16">
        <f>IF($A93="","",SUM('Kosten &amp; Parameter'!$C$8:$C$107))</f>
        <v/>
      </c>
      <c r="N93" s="16">
        <f>IF($A93="","",SUM('Kosten &amp; Parameter'!$D$8:$D$107))</f>
        <v/>
      </c>
      <c r="O93" s="16">
        <f>IF($A93="","",MAX(0,$L93-$M93-$N93))</f>
        <v/>
      </c>
      <c r="P93" s="16">
        <f>IF($A93="","",IFERROR($O93/SUM($E$9:$E$108)*$E93,0))</f>
        <v/>
      </c>
      <c r="Q93" s="16">
        <f>IF($A93="","",IFERROR($P93/$E93,0))</f>
        <v/>
      </c>
      <c r="R93" s="32">
        <f>IF($A93="","",IFERROR(VLOOKUP('Kosten &amp; Parameter'!$J$8,'Kosten &amp; Parameter'!$J$8:$K$12,2,FALSE),0))</f>
        <v/>
      </c>
      <c r="S93" s="16">
        <f>IF($A93="","",$P93*$R93)</f>
        <v/>
      </c>
      <c r="T93" s="16">
        <f>IF($A93="","",$S93/12)</f>
        <v/>
      </c>
      <c r="U93" s="16">
        <f>IF($A93="","",$G93+$T93)</f>
        <v/>
      </c>
      <c r="V93" s="16">
        <f>IF($A93="","",$H93+$T93)</f>
        <v/>
      </c>
      <c r="W93" s="16">
        <f>IF($A93="","",IFERROR($T93/$E93,0))</f>
        <v/>
      </c>
      <c r="X93" s="18">
        <f>IF($A93="","",IFERROR(IF($W93&lt;='Kosten &amp; Parameter'!$K$12,"Ja","Prüfen"),"Prüfen"))</f>
        <v/>
      </c>
      <c r="Y93" s="18">
        <f>IF($A93="","",IFERROR(IF($T93&gt;0,"Berechnung vorhanden","Prüfen"),"Fehler prüfen"))</f>
        <v/>
      </c>
      <c r="Z93" s="12" t="n"/>
    </row>
    <row r="94">
      <c r="A94" s="11" t="n"/>
      <c r="B94" s="12" t="n"/>
      <c r="C94" s="12" t="n"/>
      <c r="D94" s="11" t="n"/>
      <c r="E94" s="30" t="n"/>
      <c r="F94" s="31" t="n"/>
      <c r="G94" s="15" t="n"/>
      <c r="H94" s="15" t="n"/>
      <c r="I94" s="12" t="n"/>
      <c r="J94" s="12" t="n"/>
      <c r="K94" s="31" t="n"/>
      <c r="L94" s="19">
        <f>IF($A94="","",SUM('Kosten &amp; Parameter'!$B$8:$B$107))</f>
        <v/>
      </c>
      <c r="M94" s="19">
        <f>IF($A94="","",SUM('Kosten &amp; Parameter'!$C$8:$C$107))</f>
        <v/>
      </c>
      <c r="N94" s="19">
        <f>IF($A94="","",SUM('Kosten &amp; Parameter'!$D$8:$D$107))</f>
        <v/>
      </c>
      <c r="O94" s="19">
        <f>IF($A94="","",MAX(0,$L94-$M94-$N94))</f>
        <v/>
      </c>
      <c r="P94" s="19">
        <f>IF($A94="","",IFERROR($O94/SUM($E$9:$E$108)*$E94,0))</f>
        <v/>
      </c>
      <c r="Q94" s="19">
        <f>IF($A94="","",IFERROR($P94/$E94,0))</f>
        <v/>
      </c>
      <c r="R94" s="33">
        <f>IF($A94="","",IFERROR(VLOOKUP('Kosten &amp; Parameter'!$J$8,'Kosten &amp; Parameter'!$J$8:$K$12,2,FALSE),0))</f>
        <v/>
      </c>
      <c r="S94" s="19">
        <f>IF($A94="","",$P94*$R94)</f>
        <v/>
      </c>
      <c r="T94" s="19">
        <f>IF($A94="","",$S94/12)</f>
        <v/>
      </c>
      <c r="U94" s="19">
        <f>IF($A94="","",$G94+$T94)</f>
        <v/>
      </c>
      <c r="V94" s="19">
        <f>IF($A94="","",$H94+$T94)</f>
        <v/>
      </c>
      <c r="W94" s="19">
        <f>IF($A94="","",IFERROR($T94/$E94,0))</f>
        <v/>
      </c>
      <c r="X94" s="21">
        <f>IF($A94="","",IFERROR(IF($W94&lt;='Kosten &amp; Parameter'!$K$12,"Ja","Prüfen"),"Prüfen"))</f>
        <v/>
      </c>
      <c r="Y94" s="21">
        <f>IF($A94="","",IFERROR(IF($T94&gt;0,"Berechnung vorhanden","Prüfen"),"Fehler prüfen"))</f>
        <v/>
      </c>
      <c r="Z94" s="12" t="n"/>
    </row>
    <row r="95">
      <c r="A95" s="11" t="n"/>
      <c r="B95" s="12" t="n"/>
      <c r="C95" s="12" t="n"/>
      <c r="D95" s="11" t="n"/>
      <c r="E95" s="30" t="n"/>
      <c r="F95" s="31" t="n"/>
      <c r="G95" s="15" t="n"/>
      <c r="H95" s="15" t="n"/>
      <c r="I95" s="12" t="n"/>
      <c r="J95" s="12" t="n"/>
      <c r="K95" s="31" t="n"/>
      <c r="L95" s="16">
        <f>IF($A95="","",SUM('Kosten &amp; Parameter'!$B$8:$B$107))</f>
        <v/>
      </c>
      <c r="M95" s="16">
        <f>IF($A95="","",SUM('Kosten &amp; Parameter'!$C$8:$C$107))</f>
        <v/>
      </c>
      <c r="N95" s="16">
        <f>IF($A95="","",SUM('Kosten &amp; Parameter'!$D$8:$D$107))</f>
        <v/>
      </c>
      <c r="O95" s="16">
        <f>IF($A95="","",MAX(0,$L95-$M95-$N95))</f>
        <v/>
      </c>
      <c r="P95" s="16">
        <f>IF($A95="","",IFERROR($O95/SUM($E$9:$E$108)*$E95,0))</f>
        <v/>
      </c>
      <c r="Q95" s="16">
        <f>IF($A95="","",IFERROR($P95/$E95,0))</f>
        <v/>
      </c>
      <c r="R95" s="32">
        <f>IF($A95="","",IFERROR(VLOOKUP('Kosten &amp; Parameter'!$J$8,'Kosten &amp; Parameter'!$J$8:$K$12,2,FALSE),0))</f>
        <v/>
      </c>
      <c r="S95" s="16">
        <f>IF($A95="","",$P95*$R95)</f>
        <v/>
      </c>
      <c r="T95" s="16">
        <f>IF($A95="","",$S95/12)</f>
        <v/>
      </c>
      <c r="U95" s="16">
        <f>IF($A95="","",$G95+$T95)</f>
        <v/>
      </c>
      <c r="V95" s="16">
        <f>IF($A95="","",$H95+$T95)</f>
        <v/>
      </c>
      <c r="W95" s="16">
        <f>IF($A95="","",IFERROR($T95/$E95,0))</f>
        <v/>
      </c>
      <c r="X95" s="18">
        <f>IF($A95="","",IFERROR(IF($W95&lt;='Kosten &amp; Parameter'!$K$12,"Ja","Prüfen"),"Prüfen"))</f>
        <v/>
      </c>
      <c r="Y95" s="18">
        <f>IF($A95="","",IFERROR(IF($T95&gt;0,"Berechnung vorhanden","Prüfen"),"Fehler prüfen"))</f>
        <v/>
      </c>
      <c r="Z95" s="12" t="n"/>
    </row>
    <row r="96">
      <c r="A96" s="11" t="n"/>
      <c r="B96" s="12" t="n"/>
      <c r="C96" s="12" t="n"/>
      <c r="D96" s="11" t="n"/>
      <c r="E96" s="30" t="n"/>
      <c r="F96" s="31" t="n"/>
      <c r="G96" s="15" t="n"/>
      <c r="H96" s="15" t="n"/>
      <c r="I96" s="12" t="n"/>
      <c r="J96" s="12" t="n"/>
      <c r="K96" s="31" t="n"/>
      <c r="L96" s="19">
        <f>IF($A96="","",SUM('Kosten &amp; Parameter'!$B$8:$B$107))</f>
        <v/>
      </c>
      <c r="M96" s="19">
        <f>IF($A96="","",SUM('Kosten &amp; Parameter'!$C$8:$C$107))</f>
        <v/>
      </c>
      <c r="N96" s="19">
        <f>IF($A96="","",SUM('Kosten &amp; Parameter'!$D$8:$D$107))</f>
        <v/>
      </c>
      <c r="O96" s="19">
        <f>IF($A96="","",MAX(0,$L96-$M96-$N96))</f>
        <v/>
      </c>
      <c r="P96" s="19">
        <f>IF($A96="","",IFERROR($O96/SUM($E$9:$E$108)*$E96,0))</f>
        <v/>
      </c>
      <c r="Q96" s="19">
        <f>IF($A96="","",IFERROR($P96/$E96,0))</f>
        <v/>
      </c>
      <c r="R96" s="33">
        <f>IF($A96="","",IFERROR(VLOOKUP('Kosten &amp; Parameter'!$J$8,'Kosten &amp; Parameter'!$J$8:$K$12,2,FALSE),0))</f>
        <v/>
      </c>
      <c r="S96" s="19">
        <f>IF($A96="","",$P96*$R96)</f>
        <v/>
      </c>
      <c r="T96" s="19">
        <f>IF($A96="","",$S96/12)</f>
        <v/>
      </c>
      <c r="U96" s="19">
        <f>IF($A96="","",$G96+$T96)</f>
        <v/>
      </c>
      <c r="V96" s="19">
        <f>IF($A96="","",$H96+$T96)</f>
        <v/>
      </c>
      <c r="W96" s="19">
        <f>IF($A96="","",IFERROR($T96/$E96,0))</f>
        <v/>
      </c>
      <c r="X96" s="21">
        <f>IF($A96="","",IFERROR(IF($W96&lt;='Kosten &amp; Parameter'!$K$12,"Ja","Prüfen"),"Prüfen"))</f>
        <v/>
      </c>
      <c r="Y96" s="21">
        <f>IF($A96="","",IFERROR(IF($T96&gt;0,"Berechnung vorhanden","Prüfen"),"Fehler prüfen"))</f>
        <v/>
      </c>
      <c r="Z96" s="12" t="n"/>
    </row>
    <row r="97">
      <c r="A97" s="11" t="n"/>
      <c r="B97" s="12" t="n"/>
      <c r="C97" s="12" t="n"/>
      <c r="D97" s="11" t="n"/>
      <c r="E97" s="30" t="n"/>
      <c r="F97" s="31" t="n"/>
      <c r="G97" s="15" t="n"/>
      <c r="H97" s="15" t="n"/>
      <c r="I97" s="12" t="n"/>
      <c r="J97" s="12" t="n"/>
      <c r="K97" s="31" t="n"/>
      <c r="L97" s="16">
        <f>IF($A97="","",SUM('Kosten &amp; Parameter'!$B$8:$B$107))</f>
        <v/>
      </c>
      <c r="M97" s="16">
        <f>IF($A97="","",SUM('Kosten &amp; Parameter'!$C$8:$C$107))</f>
        <v/>
      </c>
      <c r="N97" s="16">
        <f>IF($A97="","",SUM('Kosten &amp; Parameter'!$D$8:$D$107))</f>
        <v/>
      </c>
      <c r="O97" s="16">
        <f>IF($A97="","",MAX(0,$L97-$M97-$N97))</f>
        <v/>
      </c>
      <c r="P97" s="16">
        <f>IF($A97="","",IFERROR($O97/SUM($E$9:$E$108)*$E97,0))</f>
        <v/>
      </c>
      <c r="Q97" s="16">
        <f>IF($A97="","",IFERROR($P97/$E97,0))</f>
        <v/>
      </c>
      <c r="R97" s="32">
        <f>IF($A97="","",IFERROR(VLOOKUP('Kosten &amp; Parameter'!$J$8,'Kosten &amp; Parameter'!$J$8:$K$12,2,FALSE),0))</f>
        <v/>
      </c>
      <c r="S97" s="16">
        <f>IF($A97="","",$P97*$R97)</f>
        <v/>
      </c>
      <c r="T97" s="16">
        <f>IF($A97="","",$S97/12)</f>
        <v/>
      </c>
      <c r="U97" s="16">
        <f>IF($A97="","",$G97+$T97)</f>
        <v/>
      </c>
      <c r="V97" s="16">
        <f>IF($A97="","",$H97+$T97)</f>
        <v/>
      </c>
      <c r="W97" s="16">
        <f>IF($A97="","",IFERROR($T97/$E97,0))</f>
        <v/>
      </c>
      <c r="X97" s="18">
        <f>IF($A97="","",IFERROR(IF($W97&lt;='Kosten &amp; Parameter'!$K$12,"Ja","Prüfen"),"Prüfen"))</f>
        <v/>
      </c>
      <c r="Y97" s="18">
        <f>IF($A97="","",IFERROR(IF($T97&gt;0,"Berechnung vorhanden","Prüfen"),"Fehler prüfen"))</f>
        <v/>
      </c>
      <c r="Z97" s="12" t="n"/>
    </row>
    <row r="98">
      <c r="A98" s="11" t="n"/>
      <c r="B98" s="12" t="n"/>
      <c r="C98" s="12" t="n"/>
      <c r="D98" s="11" t="n"/>
      <c r="E98" s="30" t="n"/>
      <c r="F98" s="31" t="n"/>
      <c r="G98" s="15" t="n"/>
      <c r="H98" s="15" t="n"/>
      <c r="I98" s="12" t="n"/>
      <c r="J98" s="12" t="n"/>
      <c r="K98" s="31" t="n"/>
      <c r="L98" s="19">
        <f>IF($A98="","",SUM('Kosten &amp; Parameter'!$B$8:$B$107))</f>
        <v/>
      </c>
      <c r="M98" s="19">
        <f>IF($A98="","",SUM('Kosten &amp; Parameter'!$C$8:$C$107))</f>
        <v/>
      </c>
      <c r="N98" s="19">
        <f>IF($A98="","",SUM('Kosten &amp; Parameter'!$D$8:$D$107))</f>
        <v/>
      </c>
      <c r="O98" s="19">
        <f>IF($A98="","",MAX(0,$L98-$M98-$N98))</f>
        <v/>
      </c>
      <c r="P98" s="19">
        <f>IF($A98="","",IFERROR($O98/SUM($E$9:$E$108)*$E98,0))</f>
        <v/>
      </c>
      <c r="Q98" s="19">
        <f>IF($A98="","",IFERROR($P98/$E98,0))</f>
        <v/>
      </c>
      <c r="R98" s="33">
        <f>IF($A98="","",IFERROR(VLOOKUP('Kosten &amp; Parameter'!$J$8,'Kosten &amp; Parameter'!$J$8:$K$12,2,FALSE),0))</f>
        <v/>
      </c>
      <c r="S98" s="19">
        <f>IF($A98="","",$P98*$R98)</f>
        <v/>
      </c>
      <c r="T98" s="19">
        <f>IF($A98="","",$S98/12)</f>
        <v/>
      </c>
      <c r="U98" s="19">
        <f>IF($A98="","",$G98+$T98)</f>
        <v/>
      </c>
      <c r="V98" s="19">
        <f>IF($A98="","",$H98+$T98)</f>
        <v/>
      </c>
      <c r="W98" s="19">
        <f>IF($A98="","",IFERROR($T98/$E98,0))</f>
        <v/>
      </c>
      <c r="X98" s="21">
        <f>IF($A98="","",IFERROR(IF($W98&lt;='Kosten &amp; Parameter'!$K$12,"Ja","Prüfen"),"Prüfen"))</f>
        <v/>
      </c>
      <c r="Y98" s="21">
        <f>IF($A98="","",IFERROR(IF($T98&gt;0,"Berechnung vorhanden","Prüfen"),"Fehler prüfen"))</f>
        <v/>
      </c>
      <c r="Z98" s="12" t="n"/>
    </row>
    <row r="99">
      <c r="A99" s="11" t="n"/>
      <c r="B99" s="12" t="n"/>
      <c r="C99" s="12" t="n"/>
      <c r="D99" s="11" t="n"/>
      <c r="E99" s="30" t="n"/>
      <c r="F99" s="31" t="n"/>
      <c r="G99" s="15" t="n"/>
      <c r="H99" s="15" t="n"/>
      <c r="I99" s="12" t="n"/>
      <c r="J99" s="12" t="n"/>
      <c r="K99" s="31" t="n"/>
      <c r="L99" s="16">
        <f>IF($A99="","",SUM('Kosten &amp; Parameter'!$B$8:$B$107))</f>
        <v/>
      </c>
      <c r="M99" s="16">
        <f>IF($A99="","",SUM('Kosten &amp; Parameter'!$C$8:$C$107))</f>
        <v/>
      </c>
      <c r="N99" s="16">
        <f>IF($A99="","",SUM('Kosten &amp; Parameter'!$D$8:$D$107))</f>
        <v/>
      </c>
      <c r="O99" s="16">
        <f>IF($A99="","",MAX(0,$L99-$M99-$N99))</f>
        <v/>
      </c>
      <c r="P99" s="16">
        <f>IF($A99="","",IFERROR($O99/SUM($E$9:$E$108)*$E99,0))</f>
        <v/>
      </c>
      <c r="Q99" s="16">
        <f>IF($A99="","",IFERROR($P99/$E99,0))</f>
        <v/>
      </c>
      <c r="R99" s="32">
        <f>IF($A99="","",IFERROR(VLOOKUP('Kosten &amp; Parameter'!$J$8,'Kosten &amp; Parameter'!$J$8:$K$12,2,FALSE),0))</f>
        <v/>
      </c>
      <c r="S99" s="16">
        <f>IF($A99="","",$P99*$R99)</f>
        <v/>
      </c>
      <c r="T99" s="16">
        <f>IF($A99="","",$S99/12)</f>
        <v/>
      </c>
      <c r="U99" s="16">
        <f>IF($A99="","",$G99+$T99)</f>
        <v/>
      </c>
      <c r="V99" s="16">
        <f>IF($A99="","",$H99+$T99)</f>
        <v/>
      </c>
      <c r="W99" s="16">
        <f>IF($A99="","",IFERROR($T99/$E99,0))</f>
        <v/>
      </c>
      <c r="X99" s="18">
        <f>IF($A99="","",IFERROR(IF($W99&lt;='Kosten &amp; Parameter'!$K$12,"Ja","Prüfen"),"Prüfen"))</f>
        <v/>
      </c>
      <c r="Y99" s="18">
        <f>IF($A99="","",IFERROR(IF($T99&gt;0,"Berechnung vorhanden","Prüfen"),"Fehler prüfen"))</f>
        <v/>
      </c>
      <c r="Z99" s="12" t="n"/>
    </row>
    <row r="100">
      <c r="A100" s="11" t="n"/>
      <c r="B100" s="12" t="n"/>
      <c r="C100" s="12" t="n"/>
      <c r="D100" s="11" t="n"/>
      <c r="E100" s="30" t="n"/>
      <c r="F100" s="31" t="n"/>
      <c r="G100" s="15" t="n"/>
      <c r="H100" s="15" t="n"/>
      <c r="I100" s="12" t="n"/>
      <c r="J100" s="12" t="n"/>
      <c r="K100" s="31" t="n"/>
      <c r="L100" s="19">
        <f>IF($A100="","",SUM('Kosten &amp; Parameter'!$B$8:$B$107))</f>
        <v/>
      </c>
      <c r="M100" s="19">
        <f>IF($A100="","",SUM('Kosten &amp; Parameter'!$C$8:$C$107))</f>
        <v/>
      </c>
      <c r="N100" s="19">
        <f>IF($A100="","",SUM('Kosten &amp; Parameter'!$D$8:$D$107))</f>
        <v/>
      </c>
      <c r="O100" s="19">
        <f>IF($A100="","",MAX(0,$L100-$M100-$N100))</f>
        <v/>
      </c>
      <c r="P100" s="19">
        <f>IF($A100="","",IFERROR($O100/SUM($E$9:$E$108)*$E100,0))</f>
        <v/>
      </c>
      <c r="Q100" s="19">
        <f>IF($A100="","",IFERROR($P100/$E100,0))</f>
        <v/>
      </c>
      <c r="R100" s="33">
        <f>IF($A100="","",IFERROR(VLOOKUP('Kosten &amp; Parameter'!$J$8,'Kosten &amp; Parameter'!$J$8:$K$12,2,FALSE),0))</f>
        <v/>
      </c>
      <c r="S100" s="19">
        <f>IF($A100="","",$P100*$R100)</f>
        <v/>
      </c>
      <c r="T100" s="19">
        <f>IF($A100="","",$S100/12)</f>
        <v/>
      </c>
      <c r="U100" s="19">
        <f>IF($A100="","",$G100+$T100)</f>
        <v/>
      </c>
      <c r="V100" s="19">
        <f>IF($A100="","",$H100+$T100)</f>
        <v/>
      </c>
      <c r="W100" s="19">
        <f>IF($A100="","",IFERROR($T100/$E100,0))</f>
        <v/>
      </c>
      <c r="X100" s="21">
        <f>IF($A100="","",IFERROR(IF($W100&lt;='Kosten &amp; Parameter'!$K$12,"Ja","Prüfen"),"Prüfen"))</f>
        <v/>
      </c>
      <c r="Y100" s="21">
        <f>IF($A100="","",IFERROR(IF($T100&gt;0,"Berechnung vorhanden","Prüfen"),"Fehler prüfen"))</f>
        <v/>
      </c>
      <c r="Z100" s="12" t="n"/>
    </row>
    <row r="101">
      <c r="A101" s="11" t="n"/>
      <c r="B101" s="12" t="n"/>
      <c r="C101" s="12" t="n"/>
      <c r="D101" s="11" t="n"/>
      <c r="E101" s="30" t="n"/>
      <c r="F101" s="31" t="n"/>
      <c r="G101" s="15" t="n"/>
      <c r="H101" s="15" t="n"/>
      <c r="I101" s="12" t="n"/>
      <c r="J101" s="12" t="n"/>
      <c r="K101" s="31" t="n"/>
      <c r="L101" s="16">
        <f>IF($A101="","",SUM('Kosten &amp; Parameter'!$B$8:$B$107))</f>
        <v/>
      </c>
      <c r="M101" s="16">
        <f>IF($A101="","",SUM('Kosten &amp; Parameter'!$C$8:$C$107))</f>
        <v/>
      </c>
      <c r="N101" s="16">
        <f>IF($A101="","",SUM('Kosten &amp; Parameter'!$D$8:$D$107))</f>
        <v/>
      </c>
      <c r="O101" s="16">
        <f>IF($A101="","",MAX(0,$L101-$M101-$N101))</f>
        <v/>
      </c>
      <c r="P101" s="16">
        <f>IF($A101="","",IFERROR($O101/SUM($E$9:$E$108)*$E101,0))</f>
        <v/>
      </c>
      <c r="Q101" s="16">
        <f>IF($A101="","",IFERROR($P101/$E101,0))</f>
        <v/>
      </c>
      <c r="R101" s="32">
        <f>IF($A101="","",IFERROR(VLOOKUP('Kosten &amp; Parameter'!$J$8,'Kosten &amp; Parameter'!$J$8:$K$12,2,FALSE),0))</f>
        <v/>
      </c>
      <c r="S101" s="16">
        <f>IF($A101="","",$P101*$R101)</f>
        <v/>
      </c>
      <c r="T101" s="16">
        <f>IF($A101="","",$S101/12)</f>
        <v/>
      </c>
      <c r="U101" s="16">
        <f>IF($A101="","",$G101+$T101)</f>
        <v/>
      </c>
      <c r="V101" s="16">
        <f>IF($A101="","",$H101+$T101)</f>
        <v/>
      </c>
      <c r="W101" s="16">
        <f>IF($A101="","",IFERROR($T101/$E101,0))</f>
        <v/>
      </c>
      <c r="X101" s="18">
        <f>IF($A101="","",IFERROR(IF($W101&lt;='Kosten &amp; Parameter'!$K$12,"Ja","Prüfen"),"Prüfen"))</f>
        <v/>
      </c>
      <c r="Y101" s="18">
        <f>IF($A101="","",IFERROR(IF($T101&gt;0,"Berechnung vorhanden","Prüfen"),"Fehler prüfen"))</f>
        <v/>
      </c>
      <c r="Z101" s="12" t="n"/>
    </row>
    <row r="102">
      <c r="A102" s="11" t="n"/>
      <c r="B102" s="12" t="n"/>
      <c r="C102" s="12" t="n"/>
      <c r="D102" s="11" t="n"/>
      <c r="E102" s="30" t="n"/>
      <c r="F102" s="31" t="n"/>
      <c r="G102" s="15" t="n"/>
      <c r="H102" s="15" t="n"/>
      <c r="I102" s="12" t="n"/>
      <c r="J102" s="12" t="n"/>
      <c r="K102" s="31" t="n"/>
      <c r="L102" s="19">
        <f>IF($A102="","",SUM('Kosten &amp; Parameter'!$B$8:$B$107))</f>
        <v/>
      </c>
      <c r="M102" s="19">
        <f>IF($A102="","",SUM('Kosten &amp; Parameter'!$C$8:$C$107))</f>
        <v/>
      </c>
      <c r="N102" s="19">
        <f>IF($A102="","",SUM('Kosten &amp; Parameter'!$D$8:$D$107))</f>
        <v/>
      </c>
      <c r="O102" s="19">
        <f>IF($A102="","",MAX(0,$L102-$M102-$N102))</f>
        <v/>
      </c>
      <c r="P102" s="19">
        <f>IF($A102="","",IFERROR($O102/SUM($E$9:$E$108)*$E102,0))</f>
        <v/>
      </c>
      <c r="Q102" s="19">
        <f>IF($A102="","",IFERROR($P102/$E102,0))</f>
        <v/>
      </c>
      <c r="R102" s="33">
        <f>IF($A102="","",IFERROR(VLOOKUP('Kosten &amp; Parameter'!$J$8,'Kosten &amp; Parameter'!$J$8:$K$12,2,FALSE),0))</f>
        <v/>
      </c>
      <c r="S102" s="19">
        <f>IF($A102="","",$P102*$R102)</f>
        <v/>
      </c>
      <c r="T102" s="19">
        <f>IF($A102="","",$S102/12)</f>
        <v/>
      </c>
      <c r="U102" s="19">
        <f>IF($A102="","",$G102+$T102)</f>
        <v/>
      </c>
      <c r="V102" s="19">
        <f>IF($A102="","",$H102+$T102)</f>
        <v/>
      </c>
      <c r="W102" s="19">
        <f>IF($A102="","",IFERROR($T102/$E102,0))</f>
        <v/>
      </c>
      <c r="X102" s="21">
        <f>IF($A102="","",IFERROR(IF($W102&lt;='Kosten &amp; Parameter'!$K$12,"Ja","Prüfen"),"Prüfen"))</f>
        <v/>
      </c>
      <c r="Y102" s="21">
        <f>IF($A102="","",IFERROR(IF($T102&gt;0,"Berechnung vorhanden","Prüfen"),"Fehler prüfen"))</f>
        <v/>
      </c>
      <c r="Z102" s="12" t="n"/>
    </row>
    <row r="103">
      <c r="A103" s="11" t="n"/>
      <c r="B103" s="12" t="n"/>
      <c r="C103" s="12" t="n"/>
      <c r="D103" s="11" t="n"/>
      <c r="E103" s="30" t="n"/>
      <c r="F103" s="31" t="n"/>
      <c r="G103" s="15" t="n"/>
      <c r="H103" s="15" t="n"/>
      <c r="I103" s="12" t="n"/>
      <c r="J103" s="12" t="n"/>
      <c r="K103" s="31" t="n"/>
      <c r="L103" s="16">
        <f>IF($A103="","",SUM('Kosten &amp; Parameter'!$B$8:$B$107))</f>
        <v/>
      </c>
      <c r="M103" s="16">
        <f>IF($A103="","",SUM('Kosten &amp; Parameter'!$C$8:$C$107))</f>
        <v/>
      </c>
      <c r="N103" s="16">
        <f>IF($A103="","",SUM('Kosten &amp; Parameter'!$D$8:$D$107))</f>
        <v/>
      </c>
      <c r="O103" s="16">
        <f>IF($A103="","",MAX(0,$L103-$M103-$N103))</f>
        <v/>
      </c>
      <c r="P103" s="16">
        <f>IF($A103="","",IFERROR($O103/SUM($E$9:$E$108)*$E103,0))</f>
        <v/>
      </c>
      <c r="Q103" s="16">
        <f>IF($A103="","",IFERROR($P103/$E103,0))</f>
        <v/>
      </c>
      <c r="R103" s="32">
        <f>IF($A103="","",IFERROR(VLOOKUP('Kosten &amp; Parameter'!$J$8,'Kosten &amp; Parameter'!$J$8:$K$12,2,FALSE),0))</f>
        <v/>
      </c>
      <c r="S103" s="16">
        <f>IF($A103="","",$P103*$R103)</f>
        <v/>
      </c>
      <c r="T103" s="16">
        <f>IF($A103="","",$S103/12)</f>
        <v/>
      </c>
      <c r="U103" s="16">
        <f>IF($A103="","",$G103+$T103)</f>
        <v/>
      </c>
      <c r="V103" s="16">
        <f>IF($A103="","",$H103+$T103)</f>
        <v/>
      </c>
      <c r="W103" s="16">
        <f>IF($A103="","",IFERROR($T103/$E103,0))</f>
        <v/>
      </c>
      <c r="X103" s="18">
        <f>IF($A103="","",IFERROR(IF($W103&lt;='Kosten &amp; Parameter'!$K$12,"Ja","Prüfen"),"Prüfen"))</f>
        <v/>
      </c>
      <c r="Y103" s="18">
        <f>IF($A103="","",IFERROR(IF($T103&gt;0,"Berechnung vorhanden","Prüfen"),"Fehler prüfen"))</f>
        <v/>
      </c>
      <c r="Z103" s="12" t="n"/>
    </row>
    <row r="104">
      <c r="A104" s="11" t="n"/>
      <c r="B104" s="12" t="n"/>
      <c r="C104" s="12" t="n"/>
      <c r="D104" s="11" t="n"/>
      <c r="E104" s="30" t="n"/>
      <c r="F104" s="31" t="n"/>
      <c r="G104" s="15" t="n"/>
      <c r="H104" s="15" t="n"/>
      <c r="I104" s="12" t="n"/>
      <c r="J104" s="12" t="n"/>
      <c r="K104" s="31" t="n"/>
      <c r="L104" s="19">
        <f>IF($A104="","",SUM('Kosten &amp; Parameter'!$B$8:$B$107))</f>
        <v/>
      </c>
      <c r="M104" s="19">
        <f>IF($A104="","",SUM('Kosten &amp; Parameter'!$C$8:$C$107))</f>
        <v/>
      </c>
      <c r="N104" s="19">
        <f>IF($A104="","",SUM('Kosten &amp; Parameter'!$D$8:$D$107))</f>
        <v/>
      </c>
      <c r="O104" s="19">
        <f>IF($A104="","",MAX(0,$L104-$M104-$N104))</f>
        <v/>
      </c>
      <c r="P104" s="19">
        <f>IF($A104="","",IFERROR($O104/SUM($E$9:$E$108)*$E104,0))</f>
        <v/>
      </c>
      <c r="Q104" s="19">
        <f>IF($A104="","",IFERROR($P104/$E104,0))</f>
        <v/>
      </c>
      <c r="R104" s="33">
        <f>IF($A104="","",IFERROR(VLOOKUP('Kosten &amp; Parameter'!$J$8,'Kosten &amp; Parameter'!$J$8:$K$12,2,FALSE),0))</f>
        <v/>
      </c>
      <c r="S104" s="19">
        <f>IF($A104="","",$P104*$R104)</f>
        <v/>
      </c>
      <c r="T104" s="19">
        <f>IF($A104="","",$S104/12)</f>
        <v/>
      </c>
      <c r="U104" s="19">
        <f>IF($A104="","",$G104+$T104)</f>
        <v/>
      </c>
      <c r="V104" s="19">
        <f>IF($A104="","",$H104+$T104)</f>
        <v/>
      </c>
      <c r="W104" s="19">
        <f>IF($A104="","",IFERROR($T104/$E104,0))</f>
        <v/>
      </c>
      <c r="X104" s="21">
        <f>IF($A104="","",IFERROR(IF($W104&lt;='Kosten &amp; Parameter'!$K$12,"Ja","Prüfen"),"Prüfen"))</f>
        <v/>
      </c>
      <c r="Y104" s="21">
        <f>IF($A104="","",IFERROR(IF($T104&gt;0,"Berechnung vorhanden","Prüfen"),"Fehler prüfen"))</f>
        <v/>
      </c>
      <c r="Z104" s="12" t="n"/>
    </row>
    <row r="105">
      <c r="A105" s="11" t="n"/>
      <c r="B105" s="12" t="n"/>
      <c r="C105" s="12" t="n"/>
      <c r="D105" s="11" t="n"/>
      <c r="E105" s="30" t="n"/>
      <c r="F105" s="31" t="n"/>
      <c r="G105" s="15" t="n"/>
      <c r="H105" s="15" t="n"/>
      <c r="I105" s="12" t="n"/>
      <c r="J105" s="12" t="n"/>
      <c r="K105" s="31" t="n"/>
      <c r="L105" s="16">
        <f>IF($A105="","",SUM('Kosten &amp; Parameter'!$B$8:$B$107))</f>
        <v/>
      </c>
      <c r="M105" s="16">
        <f>IF($A105="","",SUM('Kosten &amp; Parameter'!$C$8:$C$107))</f>
        <v/>
      </c>
      <c r="N105" s="16">
        <f>IF($A105="","",SUM('Kosten &amp; Parameter'!$D$8:$D$107))</f>
        <v/>
      </c>
      <c r="O105" s="16">
        <f>IF($A105="","",MAX(0,$L105-$M105-$N105))</f>
        <v/>
      </c>
      <c r="P105" s="16">
        <f>IF($A105="","",IFERROR($O105/SUM($E$9:$E$108)*$E105,0))</f>
        <v/>
      </c>
      <c r="Q105" s="16">
        <f>IF($A105="","",IFERROR($P105/$E105,0))</f>
        <v/>
      </c>
      <c r="R105" s="32">
        <f>IF($A105="","",IFERROR(VLOOKUP('Kosten &amp; Parameter'!$J$8,'Kosten &amp; Parameter'!$J$8:$K$12,2,FALSE),0))</f>
        <v/>
      </c>
      <c r="S105" s="16">
        <f>IF($A105="","",$P105*$R105)</f>
        <v/>
      </c>
      <c r="T105" s="16">
        <f>IF($A105="","",$S105/12)</f>
        <v/>
      </c>
      <c r="U105" s="16">
        <f>IF($A105="","",$G105+$T105)</f>
        <v/>
      </c>
      <c r="V105" s="16">
        <f>IF($A105="","",$H105+$T105)</f>
        <v/>
      </c>
      <c r="W105" s="16">
        <f>IF($A105="","",IFERROR($T105/$E105,0))</f>
        <v/>
      </c>
      <c r="X105" s="18">
        <f>IF($A105="","",IFERROR(IF($W105&lt;='Kosten &amp; Parameter'!$K$12,"Ja","Prüfen"),"Prüfen"))</f>
        <v/>
      </c>
      <c r="Y105" s="18">
        <f>IF($A105="","",IFERROR(IF($T105&gt;0,"Berechnung vorhanden","Prüfen"),"Fehler prüfen"))</f>
        <v/>
      </c>
      <c r="Z105" s="12" t="n"/>
    </row>
    <row r="106">
      <c r="A106" s="11" t="n"/>
      <c r="B106" s="12" t="n"/>
      <c r="C106" s="12" t="n"/>
      <c r="D106" s="11" t="n"/>
      <c r="E106" s="30" t="n"/>
      <c r="F106" s="31" t="n"/>
      <c r="G106" s="15" t="n"/>
      <c r="H106" s="15" t="n"/>
      <c r="I106" s="12" t="n"/>
      <c r="J106" s="12" t="n"/>
      <c r="K106" s="31" t="n"/>
      <c r="L106" s="19">
        <f>IF($A106="","",SUM('Kosten &amp; Parameter'!$B$8:$B$107))</f>
        <v/>
      </c>
      <c r="M106" s="19">
        <f>IF($A106="","",SUM('Kosten &amp; Parameter'!$C$8:$C$107))</f>
        <v/>
      </c>
      <c r="N106" s="19">
        <f>IF($A106="","",SUM('Kosten &amp; Parameter'!$D$8:$D$107))</f>
        <v/>
      </c>
      <c r="O106" s="19">
        <f>IF($A106="","",MAX(0,$L106-$M106-$N106))</f>
        <v/>
      </c>
      <c r="P106" s="19">
        <f>IF($A106="","",IFERROR($O106/SUM($E$9:$E$108)*$E106,0))</f>
        <v/>
      </c>
      <c r="Q106" s="19">
        <f>IF($A106="","",IFERROR($P106/$E106,0))</f>
        <v/>
      </c>
      <c r="R106" s="33">
        <f>IF($A106="","",IFERROR(VLOOKUP('Kosten &amp; Parameter'!$J$8,'Kosten &amp; Parameter'!$J$8:$K$12,2,FALSE),0))</f>
        <v/>
      </c>
      <c r="S106" s="19">
        <f>IF($A106="","",$P106*$R106)</f>
        <v/>
      </c>
      <c r="T106" s="19">
        <f>IF($A106="","",$S106/12)</f>
        <v/>
      </c>
      <c r="U106" s="19">
        <f>IF($A106="","",$G106+$T106)</f>
        <v/>
      </c>
      <c r="V106" s="19">
        <f>IF($A106="","",$H106+$T106)</f>
        <v/>
      </c>
      <c r="W106" s="19">
        <f>IF($A106="","",IFERROR($T106/$E106,0))</f>
        <v/>
      </c>
      <c r="X106" s="21">
        <f>IF($A106="","",IFERROR(IF($W106&lt;='Kosten &amp; Parameter'!$K$12,"Ja","Prüfen"),"Prüfen"))</f>
        <v/>
      </c>
      <c r="Y106" s="21">
        <f>IF($A106="","",IFERROR(IF($T106&gt;0,"Berechnung vorhanden","Prüfen"),"Fehler prüfen"))</f>
        <v/>
      </c>
      <c r="Z106" s="12" t="n"/>
    </row>
    <row r="107">
      <c r="A107" s="11" t="n"/>
      <c r="B107" s="12" t="n"/>
      <c r="C107" s="12" t="n"/>
      <c r="D107" s="11" t="n"/>
      <c r="E107" s="30" t="n"/>
      <c r="F107" s="31" t="n"/>
      <c r="G107" s="15" t="n"/>
      <c r="H107" s="15" t="n"/>
      <c r="I107" s="12" t="n"/>
      <c r="J107" s="12" t="n"/>
      <c r="K107" s="31" t="n"/>
      <c r="L107" s="16">
        <f>IF($A107="","",SUM('Kosten &amp; Parameter'!$B$8:$B$107))</f>
        <v/>
      </c>
      <c r="M107" s="16">
        <f>IF($A107="","",SUM('Kosten &amp; Parameter'!$C$8:$C$107))</f>
        <v/>
      </c>
      <c r="N107" s="16">
        <f>IF($A107="","",SUM('Kosten &amp; Parameter'!$D$8:$D$107))</f>
        <v/>
      </c>
      <c r="O107" s="16">
        <f>IF($A107="","",MAX(0,$L107-$M107-$N107))</f>
        <v/>
      </c>
      <c r="P107" s="16">
        <f>IF($A107="","",IFERROR($O107/SUM($E$9:$E$108)*$E107,0))</f>
        <v/>
      </c>
      <c r="Q107" s="16">
        <f>IF($A107="","",IFERROR($P107/$E107,0))</f>
        <v/>
      </c>
      <c r="R107" s="32">
        <f>IF($A107="","",IFERROR(VLOOKUP('Kosten &amp; Parameter'!$J$8,'Kosten &amp; Parameter'!$J$8:$K$12,2,FALSE),0))</f>
        <v/>
      </c>
      <c r="S107" s="16">
        <f>IF($A107="","",$P107*$R107)</f>
        <v/>
      </c>
      <c r="T107" s="16">
        <f>IF($A107="","",$S107/12)</f>
        <v/>
      </c>
      <c r="U107" s="16">
        <f>IF($A107="","",$G107+$T107)</f>
        <v/>
      </c>
      <c r="V107" s="16">
        <f>IF($A107="","",$H107+$T107)</f>
        <v/>
      </c>
      <c r="W107" s="16">
        <f>IF($A107="","",IFERROR($T107/$E107,0))</f>
        <v/>
      </c>
      <c r="X107" s="18">
        <f>IF($A107="","",IFERROR(IF($W107&lt;='Kosten &amp; Parameter'!$K$12,"Ja","Prüfen"),"Prüfen"))</f>
        <v/>
      </c>
      <c r="Y107" s="18">
        <f>IF($A107="","",IFERROR(IF($T107&gt;0,"Berechnung vorhanden","Prüfen"),"Fehler prüfen"))</f>
        <v/>
      </c>
      <c r="Z107" s="12" t="n"/>
    </row>
    <row r="108">
      <c r="A108" s="11" t="n"/>
      <c r="B108" s="12" t="n"/>
      <c r="C108" s="12" t="n"/>
      <c r="D108" s="11" t="n"/>
      <c r="E108" s="30" t="n"/>
      <c r="F108" s="31" t="n"/>
      <c r="G108" s="15" t="n"/>
      <c r="H108" s="15" t="n"/>
      <c r="I108" s="12" t="n"/>
      <c r="J108" s="12" t="n"/>
      <c r="K108" s="31" t="n"/>
      <c r="L108" s="19">
        <f>IF($A108="","",SUM('Kosten &amp; Parameter'!$B$8:$B$107))</f>
        <v/>
      </c>
      <c r="M108" s="19">
        <f>IF($A108="","",SUM('Kosten &amp; Parameter'!$C$8:$C$107))</f>
        <v/>
      </c>
      <c r="N108" s="19">
        <f>IF($A108="","",SUM('Kosten &amp; Parameter'!$D$8:$D$107))</f>
        <v/>
      </c>
      <c r="O108" s="19">
        <f>IF($A108="","",MAX(0,$L108-$M108-$N108))</f>
        <v/>
      </c>
      <c r="P108" s="19">
        <f>IF($A108="","",IFERROR($O108/SUM($E$9:$E$108)*$E108,0))</f>
        <v/>
      </c>
      <c r="Q108" s="19">
        <f>IF($A108="","",IFERROR($P108/$E108,0))</f>
        <v/>
      </c>
      <c r="R108" s="33">
        <f>IF($A108="","",IFERROR(VLOOKUP('Kosten &amp; Parameter'!$J$8,'Kosten &amp; Parameter'!$J$8:$K$12,2,FALSE),0))</f>
        <v/>
      </c>
      <c r="S108" s="19">
        <f>IF($A108="","",$P108*$R108)</f>
        <v/>
      </c>
      <c r="T108" s="19">
        <f>IF($A108="","",$S108/12)</f>
        <v/>
      </c>
      <c r="U108" s="19">
        <f>IF($A108="","",$G108+$T108)</f>
        <v/>
      </c>
      <c r="V108" s="19">
        <f>IF($A108="","",$H108+$T108)</f>
        <v/>
      </c>
      <c r="W108" s="19">
        <f>IF($A108="","",IFERROR($T108/$E108,0))</f>
        <v/>
      </c>
      <c r="X108" s="21">
        <f>IF($A108="","",IFERROR(IF($W108&lt;='Kosten &amp; Parameter'!$K$12,"Ja","Prüfen"),"Prüfen"))</f>
        <v/>
      </c>
      <c r="Y108" s="21">
        <f>IF($A108="","",IFERROR(IF($T108&gt;0,"Berechnung vorhanden","Prüfen"),"Fehler prüfen"))</f>
        <v/>
      </c>
      <c r="Z108" s="12" t="n"/>
    </row>
  </sheetData>
  <autoFilter ref="A8:Z108"/>
  <mergeCells count="3">
    <mergeCell ref="A1:Z1"/>
    <mergeCell ref="B5:Z5"/>
    <mergeCell ref="B6:Z6"/>
  </mergeCells>
  <conditionalFormatting sqref="T9:T108">
    <cfRule type="expression" priority="1" dxfId="0">
      <formula>$T9&gt;0</formula>
    </cfRule>
  </conditionalFormatting>
  <conditionalFormatting sqref="X9:X108">
    <cfRule type="expression" priority="2" dxfId="1">
      <formula>$X9="Prüfen"</formula>
    </cfRule>
  </conditionalFormatting>
  <conditionalFormatting sqref="Y9:Y108">
    <cfRule type="expression" priority="3" dxfId="2">
      <formula>$Y9="Prüfen"</formula>
    </cfRule>
  </conditionalFormatting>
  <dataValidations count="6">
    <dataValidation sqref="D9:D108" showErrorMessage="1" showInputMessage="1" allowBlank="1" type="list">
      <formula1>"Berlin,München,Hamburg,Köln,Frankfurt,Stuttgart,Düsseldorf,Leipzig,Dresden,Hannover"</formula1>
    </dataValidation>
    <dataValidation sqref="I9:I108" showErrorMessage="1" showInputMessage="1" allowBlank="1" type="list">
      <formula1>"Gasetagenheizung,Ölheizung,Alte Zentralheizung,Elektroheizung,Sonstige"</formula1>
    </dataValidation>
    <dataValidation sqref="J9:J108" showErrorMessage="1" showInputMessage="1" allowBlank="1" type="list">
      <formula1>"Wärmepumpe,Hybridheizung,Hocheffiziente Zentralheizung,Sonstige"</formula1>
    </dataValidation>
    <dataValidation sqref="E9:E108" showErrorMessage="1" showInputMessage="1" allowBlank="1" type="decimal" operator="between">
      <formula1>0</formula1>
      <formula2>10000</formula2>
    </dataValidation>
    <dataValidation sqref="G9:H108" showErrorMessage="1" showInputMessage="1" allowBlank="1" type="decimal" operator="between">
      <formula1>0</formula1>
      <formula2>100000</formula2>
    </dataValidation>
    <dataValidation sqref="F9:F108 K9:K108" showErrorMessage="1" showInputMessage="1" allowBlank="1" type="date" operator="between">
      <formula1>1</formula1>
      <formula2>2958465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4" customWidth="1" min="3" max="3"/>
    <col width="17" customWidth="1" min="4" max="4"/>
    <col width="19" customWidth="1" min="5" max="5"/>
    <col width="31" customWidth="1" min="6" max="6"/>
    <col width="17" customWidth="1" min="7" max="7"/>
    <col width="3" customWidth="1" min="8" max="8"/>
    <col width="3" customWidth="1" min="9" max="9"/>
    <col width="39" customWidth="1" min="10" max="10"/>
    <col width="47" customWidth="1" min="11" max="11"/>
  </cols>
  <sheetData>
    <row r="1" ht="27" customHeight="1">
      <c r="A1" s="1" t="inlineStr">
        <is>
          <t>Kosten &amp; Parameter – Neue Heizung</t>
        </is>
      </c>
      <c r="J1" s="22" t="inlineStr">
        <is>
          <t>Parameterbereich</t>
        </is>
      </c>
      <c r="K1" s="23" t="n"/>
    </row>
    <row r="2"/>
    <row r="3" ht="42" customHeight="1">
      <c r="A3" s="2" t="inlineStr">
        <is>
          <t>Gesamte umlagefähige Kosten</t>
        </is>
      </c>
      <c r="B3" s="3">
        <f>SUM($E$8:$E$107)</f>
        <v/>
      </c>
      <c r="D3" s="2" t="inlineStr">
        <is>
          <t>Durchschnittliche Kostenposition</t>
        </is>
      </c>
      <c r="E3" s="3">
        <f>IFERROR(AVERAGE($B$8:$B$107),0)</f>
        <v/>
      </c>
      <c r="J3" s="5" t="inlineStr">
        <is>
          <t>Hinweis</t>
        </is>
      </c>
      <c r="K3" s="24" t="inlineStr">
        <is>
          <t>Instandhaltungskosten und öffentliche Fördermittel sind nicht als Modernisierungskosten umlagefähig.</t>
        </is>
      </c>
    </row>
    <row r="4">
      <c r="A4" s="2" t="inlineStr">
        <is>
          <t>Fehlende Belege</t>
        </is>
      </c>
      <c r="B4" s="4">
        <f>COUNTIF($G$8:$G$107,"Beleg ergänzen")</f>
        <v/>
      </c>
    </row>
    <row r="5"/>
    <row r="6"/>
    <row r="7" ht="34" customHeight="1">
      <c r="A7" s="10" t="inlineStr">
        <is>
          <t>Kostenposition</t>
        </is>
      </c>
      <c r="B7" s="10" t="inlineStr">
        <is>
          <t>Bruttobetrag</t>
        </is>
      </c>
      <c r="C7" s="10" t="inlineStr">
        <is>
          <t>Davon Erhaltungsaufwand</t>
        </is>
      </c>
      <c r="D7" s="10" t="inlineStr">
        <is>
          <t>Fördermittel</t>
        </is>
      </c>
      <c r="E7" s="10" t="inlineStr">
        <is>
          <t>Umlagefähiger Betrag</t>
        </is>
      </c>
      <c r="F7" s="10" t="inlineStr">
        <is>
          <t>Beleg / Bemerkung</t>
        </is>
      </c>
      <c r="G7" s="10" t="inlineStr">
        <is>
          <t>Belegprüfung</t>
        </is>
      </c>
      <c r="J7" s="10" t="inlineStr">
        <is>
          <t>Parameter</t>
        </is>
      </c>
      <c r="K7" s="10" t="inlineStr">
        <is>
          <t>Wert</t>
        </is>
      </c>
    </row>
    <row r="8">
      <c r="A8" s="12" t="inlineStr">
        <is>
          <t>Wärmepumpe</t>
        </is>
      </c>
      <c r="B8" s="15" t="n">
        <v>150000</v>
      </c>
      <c r="C8" s="15" t="n">
        <v>15000</v>
      </c>
      <c r="D8" s="15" t="n">
        <v>25000</v>
      </c>
      <c r="E8" s="16">
        <f>IF($A8="","",MAX(0,$B8-$C8-$D8))</f>
        <v/>
      </c>
      <c r="F8" s="12" t="n"/>
      <c r="G8" s="18">
        <f>IF($A8="","",IF($F8="","Beleg ergänzen","OK"))</f>
        <v/>
      </c>
      <c r="J8" s="6" t="inlineStr">
        <is>
          <t>Umlagesatz</t>
        </is>
      </c>
      <c r="K8" s="34" t="n">
        <v>0.08</v>
      </c>
    </row>
    <row r="9">
      <c r="A9" s="12" t="inlineStr">
        <is>
          <t>Demontage alte Heizung</t>
        </is>
      </c>
      <c r="B9" s="15" t="n">
        <v>14000</v>
      </c>
      <c r="C9" s="15" t="n">
        <v>9000</v>
      </c>
      <c r="D9" s="15" t="n">
        <v>0</v>
      </c>
      <c r="E9" s="19">
        <f>IF($A9="","",MAX(0,$B9-$C9-$D9))</f>
        <v/>
      </c>
      <c r="F9" s="12" t="n"/>
      <c r="G9" s="21">
        <f>IF($A9="","",IF($F9="","Beleg ergänzen","OK"))</f>
        <v/>
      </c>
      <c r="J9" s="6" t="inlineStr">
        <is>
          <t>Verteilerschlüssel</t>
        </is>
      </c>
      <c r="K9" s="12" t="inlineStr">
        <is>
          <t>Wohnfläche</t>
        </is>
      </c>
    </row>
    <row r="10">
      <c r="A10" s="12" t="inlineStr">
        <is>
          <t>Montage und Inbetriebnahme</t>
        </is>
      </c>
      <c r="B10" s="15" t="n">
        <v>45000</v>
      </c>
      <c r="C10" s="15" t="n">
        <v>3000</v>
      </c>
      <c r="D10" s="15" t="n">
        <v>0</v>
      </c>
      <c r="E10" s="16">
        <f>IF($A10="","",MAX(0,$B10-$C10-$D10))</f>
        <v/>
      </c>
      <c r="F10" s="12" t="n"/>
      <c r="G10" s="18">
        <f>IF($A10="","",IF($F10="","Beleg ergänzen","OK"))</f>
        <v/>
      </c>
      <c r="J10" s="6" t="inlineStr">
        <is>
          <t>Betrachtungsdatum</t>
        </is>
      </c>
      <c r="K10" s="35" t="n">
        <v>46295</v>
      </c>
    </row>
    <row r="11">
      <c r="A11" s="12" t="inlineStr">
        <is>
          <t>Heizkörper und Leitungen</t>
        </is>
      </c>
      <c r="B11" s="15" t="n">
        <v>32000</v>
      </c>
      <c r="C11" s="15" t="n">
        <v>6000</v>
      </c>
      <c r="D11" s="15" t="n">
        <v>0</v>
      </c>
      <c r="E11" s="19">
        <f>IF($A11="","",MAX(0,$B11-$C11-$D11))</f>
        <v/>
      </c>
      <c r="F11" s="12" t="n"/>
      <c r="G11" s="21">
        <f>IF($A11="","",IF($F11="","Beleg ergänzen","OK"))</f>
        <v/>
      </c>
      <c r="J11" s="6" t="inlineStr">
        <is>
          <t>Rechtsgrundlage</t>
        </is>
      </c>
      <c r="K11" s="12" t="inlineStr">
        <is>
          <t>§ 559 BGB</t>
        </is>
      </c>
    </row>
    <row r="12">
      <c r="A12" s="12" t="inlineStr">
        <is>
          <t>Hydraulischer Abgleich</t>
        </is>
      </c>
      <c r="B12" s="15" t="n">
        <v>9500</v>
      </c>
      <c r="C12" s="15" t="n">
        <v>500</v>
      </c>
      <c r="D12" s="15" t="n">
        <v>0</v>
      </c>
      <c r="E12" s="16">
        <f>IF($A12="","",MAX(0,$B12-$C12-$D12))</f>
        <v/>
      </c>
      <c r="F12" s="12" t="n"/>
      <c r="G12" s="18">
        <f>IF($A12="","",IF($F12="","Beleg ergänzen","OK"))</f>
        <v/>
      </c>
      <c r="J12" s="6" t="inlineStr">
        <is>
          <t>Interner Orientierungswert Mieterhöhung je m²</t>
        </is>
      </c>
      <c r="K12" s="27" t="n">
        <v>3</v>
      </c>
    </row>
    <row r="13">
      <c r="A13" s="12" t="inlineStr">
        <is>
          <t>Planung und Fachingenieur</t>
        </is>
      </c>
      <c r="B13" s="15" t="n">
        <v>19000</v>
      </c>
      <c r="C13" s="15" t="n">
        <v>0</v>
      </c>
      <c r="D13" s="15" t="n">
        <v>0</v>
      </c>
      <c r="E13" s="19">
        <f>IF($A13="","",MAX(0,$B13-$C13-$D13))</f>
        <v/>
      </c>
      <c r="F13" s="12" t="n"/>
      <c r="G13" s="21">
        <f>IF($A13="","",IF($F13="","Beleg ergänzen","OK"))</f>
        <v/>
      </c>
    </row>
    <row r="14">
      <c r="A14" s="12" t="inlineStr">
        <is>
          <t>Zähler- und Regelungstechnik</t>
        </is>
      </c>
      <c r="B14" s="15" t="n">
        <v>12000</v>
      </c>
      <c r="C14" s="15" t="n">
        <v>1000</v>
      </c>
      <c r="D14" s="15" t="n">
        <v>0</v>
      </c>
      <c r="E14" s="16">
        <f>IF($A14="","",MAX(0,$B14-$C14-$D14))</f>
        <v/>
      </c>
      <c r="F14" s="12" t="n"/>
      <c r="G14" s="18">
        <f>IF($A14="","",IF($F14="","Beleg ergänzen","OK"))</f>
        <v/>
      </c>
    </row>
    <row r="15">
      <c r="A15" s="12" t="inlineStr">
        <is>
          <t>Baubegleitung</t>
        </is>
      </c>
      <c r="B15" s="15" t="n">
        <v>9000</v>
      </c>
      <c r="C15" s="15" t="n">
        <v>0</v>
      </c>
      <c r="D15" s="15" t="n">
        <v>0</v>
      </c>
      <c r="E15" s="19">
        <f>IF($A15="","",MAX(0,$B15-$C15-$D15))</f>
        <v/>
      </c>
      <c r="F15" s="12" t="n"/>
      <c r="G15" s="21">
        <f>IF($A15="","",IF($F15="","Beleg ergänzen","OK"))</f>
        <v/>
      </c>
    </row>
    <row r="16">
      <c r="A16" s="12" t="n"/>
      <c r="B16" s="15" t="n"/>
      <c r="C16" s="15" t="n"/>
      <c r="D16" s="15" t="n"/>
      <c r="E16" s="16">
        <f>IF($A16="","",MAX(0,$B16-$C16-$D16))</f>
        <v/>
      </c>
      <c r="F16" s="12" t="n"/>
      <c r="G16" s="18">
        <f>IF($A16="","",IF($F16="","Beleg ergänzen","OK"))</f>
        <v/>
      </c>
    </row>
    <row r="17">
      <c r="A17" s="12" t="n"/>
      <c r="B17" s="15" t="n"/>
      <c r="C17" s="15" t="n"/>
      <c r="D17" s="15" t="n"/>
      <c r="E17" s="19">
        <f>IF($A17="","",MAX(0,$B17-$C17-$D17))</f>
        <v/>
      </c>
      <c r="F17" s="12" t="n"/>
      <c r="G17" s="21">
        <f>IF($A17="","",IF($F17="","Beleg ergänzen","OK"))</f>
        <v/>
      </c>
    </row>
    <row r="18">
      <c r="A18" s="12" t="n"/>
      <c r="B18" s="15" t="n"/>
      <c r="C18" s="15" t="n"/>
      <c r="D18" s="15" t="n"/>
      <c r="E18" s="16">
        <f>IF($A18="","",MAX(0,$B18-$C18-$D18))</f>
        <v/>
      </c>
      <c r="F18" s="12" t="n"/>
      <c r="G18" s="18">
        <f>IF($A18="","",IF($F18="","Beleg ergänzen","OK"))</f>
        <v/>
      </c>
    </row>
    <row r="19">
      <c r="A19" s="12" t="n"/>
      <c r="B19" s="15" t="n"/>
      <c r="C19" s="15" t="n"/>
      <c r="D19" s="15" t="n"/>
      <c r="E19" s="19">
        <f>IF($A19="","",MAX(0,$B19-$C19-$D19))</f>
        <v/>
      </c>
      <c r="F19" s="12" t="n"/>
      <c r="G19" s="21">
        <f>IF($A19="","",IF($F19="","Beleg ergänzen","OK"))</f>
        <v/>
      </c>
    </row>
    <row r="20">
      <c r="A20" s="12" t="n"/>
      <c r="B20" s="15" t="n"/>
      <c r="C20" s="15" t="n"/>
      <c r="D20" s="15" t="n"/>
      <c r="E20" s="16">
        <f>IF($A20="","",MAX(0,$B20-$C20-$D20))</f>
        <v/>
      </c>
      <c r="F20" s="12" t="n"/>
      <c r="G20" s="18">
        <f>IF($A20="","",IF($F20="","Beleg ergänzen","OK"))</f>
        <v/>
      </c>
    </row>
    <row r="21">
      <c r="A21" s="12" t="n"/>
      <c r="B21" s="15" t="n"/>
      <c r="C21" s="15" t="n"/>
      <c r="D21" s="15" t="n"/>
      <c r="E21" s="19">
        <f>IF($A21="","",MAX(0,$B21-$C21-$D21))</f>
        <v/>
      </c>
      <c r="F21" s="12" t="n"/>
      <c r="G21" s="21">
        <f>IF($A21="","",IF($F21="","Beleg ergänzen","OK"))</f>
        <v/>
      </c>
    </row>
    <row r="22">
      <c r="A22" s="12" t="n"/>
      <c r="B22" s="15" t="n"/>
      <c r="C22" s="15" t="n"/>
      <c r="D22" s="15" t="n"/>
      <c r="E22" s="16">
        <f>IF($A22="","",MAX(0,$B22-$C22-$D22))</f>
        <v/>
      </c>
      <c r="F22" s="12" t="n"/>
      <c r="G22" s="18">
        <f>IF($A22="","",IF($F22="","Beleg ergänzen","OK"))</f>
        <v/>
      </c>
    </row>
    <row r="23">
      <c r="A23" s="12" t="n"/>
      <c r="B23" s="15" t="n"/>
      <c r="C23" s="15" t="n"/>
      <c r="D23" s="15" t="n"/>
      <c r="E23" s="19">
        <f>IF($A23="","",MAX(0,$B23-$C23-$D23))</f>
        <v/>
      </c>
      <c r="F23" s="12" t="n"/>
      <c r="G23" s="21">
        <f>IF($A23="","",IF($F23="","Beleg ergänzen","OK"))</f>
        <v/>
      </c>
    </row>
    <row r="24">
      <c r="A24" s="12" t="n"/>
      <c r="B24" s="15" t="n"/>
      <c r="C24" s="15" t="n"/>
      <c r="D24" s="15" t="n"/>
      <c r="E24" s="16">
        <f>IF($A24="","",MAX(0,$B24-$C24-$D24))</f>
        <v/>
      </c>
      <c r="F24" s="12" t="n"/>
      <c r="G24" s="18">
        <f>IF($A24="","",IF($F24="","Beleg ergänzen","OK"))</f>
        <v/>
      </c>
    </row>
    <row r="25">
      <c r="A25" s="12" t="n"/>
      <c r="B25" s="15" t="n"/>
      <c r="C25" s="15" t="n"/>
      <c r="D25" s="15" t="n"/>
      <c r="E25" s="19">
        <f>IF($A25="","",MAX(0,$B25-$C25-$D25))</f>
        <v/>
      </c>
      <c r="F25" s="12" t="n"/>
      <c r="G25" s="21">
        <f>IF($A25="","",IF($F25="","Beleg ergänzen","OK"))</f>
        <v/>
      </c>
    </row>
    <row r="26">
      <c r="A26" s="12" t="n"/>
      <c r="B26" s="15" t="n"/>
      <c r="C26" s="15" t="n"/>
      <c r="D26" s="15" t="n"/>
      <c r="E26" s="16">
        <f>IF($A26="","",MAX(0,$B26-$C26-$D26))</f>
        <v/>
      </c>
      <c r="F26" s="12" t="n"/>
      <c r="G26" s="18">
        <f>IF($A26="","",IF($F26="","Beleg ergänzen","OK"))</f>
        <v/>
      </c>
    </row>
    <row r="27">
      <c r="A27" s="12" t="n"/>
      <c r="B27" s="15" t="n"/>
      <c r="C27" s="15" t="n"/>
      <c r="D27" s="15" t="n"/>
      <c r="E27" s="19">
        <f>IF($A27="","",MAX(0,$B27-$C27-$D27))</f>
        <v/>
      </c>
      <c r="F27" s="12" t="n"/>
      <c r="G27" s="21">
        <f>IF($A27="","",IF($F27="","Beleg ergänzen","OK"))</f>
        <v/>
      </c>
    </row>
    <row r="28">
      <c r="A28" s="12" t="n"/>
      <c r="B28" s="15" t="n"/>
      <c r="C28" s="15" t="n"/>
      <c r="D28" s="15" t="n"/>
      <c r="E28" s="16">
        <f>IF($A28="","",MAX(0,$B28-$C28-$D28))</f>
        <v/>
      </c>
      <c r="F28" s="12" t="n"/>
      <c r="G28" s="18">
        <f>IF($A28="","",IF($F28="","Beleg ergänzen","OK"))</f>
        <v/>
      </c>
    </row>
    <row r="29">
      <c r="A29" s="12" t="n"/>
      <c r="B29" s="15" t="n"/>
      <c r="C29" s="15" t="n"/>
      <c r="D29" s="15" t="n"/>
      <c r="E29" s="19">
        <f>IF($A29="","",MAX(0,$B29-$C29-$D29))</f>
        <v/>
      </c>
      <c r="F29" s="12" t="n"/>
      <c r="G29" s="21">
        <f>IF($A29="","",IF($F29="","Beleg ergänzen","OK"))</f>
        <v/>
      </c>
    </row>
    <row r="30">
      <c r="A30" s="12" t="n"/>
      <c r="B30" s="15" t="n"/>
      <c r="C30" s="15" t="n"/>
      <c r="D30" s="15" t="n"/>
      <c r="E30" s="16">
        <f>IF($A30="","",MAX(0,$B30-$C30-$D30))</f>
        <v/>
      </c>
      <c r="F30" s="12" t="n"/>
      <c r="G30" s="18">
        <f>IF($A30="","",IF($F30="","Beleg ergänzen","OK"))</f>
        <v/>
      </c>
    </row>
    <row r="31">
      <c r="A31" s="12" t="n"/>
      <c r="B31" s="15" t="n"/>
      <c r="C31" s="15" t="n"/>
      <c r="D31" s="15" t="n"/>
      <c r="E31" s="19">
        <f>IF($A31="","",MAX(0,$B31-$C31-$D31))</f>
        <v/>
      </c>
      <c r="F31" s="12" t="n"/>
      <c r="G31" s="21">
        <f>IF($A31="","",IF($F31="","Beleg ergänzen","OK"))</f>
        <v/>
      </c>
    </row>
    <row r="32">
      <c r="A32" s="12" t="n"/>
      <c r="B32" s="15" t="n"/>
      <c r="C32" s="15" t="n"/>
      <c r="D32" s="15" t="n"/>
      <c r="E32" s="16">
        <f>IF($A32="","",MAX(0,$B32-$C32-$D32))</f>
        <v/>
      </c>
      <c r="F32" s="12" t="n"/>
      <c r="G32" s="18">
        <f>IF($A32="","",IF($F32="","Beleg ergänzen","OK"))</f>
        <v/>
      </c>
    </row>
    <row r="33">
      <c r="A33" s="12" t="n"/>
      <c r="B33" s="15" t="n"/>
      <c r="C33" s="15" t="n"/>
      <c r="D33" s="15" t="n"/>
      <c r="E33" s="19">
        <f>IF($A33="","",MAX(0,$B33-$C33-$D33))</f>
        <v/>
      </c>
      <c r="F33" s="12" t="n"/>
      <c r="G33" s="21">
        <f>IF($A33="","",IF($F33="","Beleg ergänzen","OK"))</f>
        <v/>
      </c>
    </row>
    <row r="34">
      <c r="A34" s="12" t="n"/>
      <c r="B34" s="15" t="n"/>
      <c r="C34" s="15" t="n"/>
      <c r="D34" s="15" t="n"/>
      <c r="E34" s="16">
        <f>IF($A34="","",MAX(0,$B34-$C34-$D34))</f>
        <v/>
      </c>
      <c r="F34" s="12" t="n"/>
      <c r="G34" s="18">
        <f>IF($A34="","",IF($F34="","Beleg ergänzen","OK"))</f>
        <v/>
      </c>
    </row>
    <row r="35">
      <c r="A35" s="12" t="n"/>
      <c r="B35" s="15" t="n"/>
      <c r="C35" s="15" t="n"/>
      <c r="D35" s="15" t="n"/>
      <c r="E35" s="19">
        <f>IF($A35="","",MAX(0,$B35-$C35-$D35))</f>
        <v/>
      </c>
      <c r="F35" s="12" t="n"/>
      <c r="G35" s="21">
        <f>IF($A35="","",IF($F35="","Beleg ergänzen","OK"))</f>
        <v/>
      </c>
    </row>
    <row r="36">
      <c r="A36" s="12" t="n"/>
      <c r="B36" s="15" t="n"/>
      <c r="C36" s="15" t="n"/>
      <c r="D36" s="15" t="n"/>
      <c r="E36" s="16">
        <f>IF($A36="","",MAX(0,$B36-$C36-$D36))</f>
        <v/>
      </c>
      <c r="F36" s="12" t="n"/>
      <c r="G36" s="18">
        <f>IF($A36="","",IF($F36="","Beleg ergänzen","OK"))</f>
        <v/>
      </c>
    </row>
    <row r="37">
      <c r="A37" s="12" t="n"/>
      <c r="B37" s="15" t="n"/>
      <c r="C37" s="15" t="n"/>
      <c r="D37" s="15" t="n"/>
      <c r="E37" s="19">
        <f>IF($A37="","",MAX(0,$B37-$C37-$D37))</f>
        <v/>
      </c>
      <c r="F37" s="12" t="n"/>
      <c r="G37" s="21">
        <f>IF($A37="","",IF($F37="","Beleg ergänzen","OK"))</f>
        <v/>
      </c>
    </row>
    <row r="38">
      <c r="A38" s="12" t="n"/>
      <c r="B38" s="15" t="n"/>
      <c r="C38" s="15" t="n"/>
      <c r="D38" s="15" t="n"/>
      <c r="E38" s="16">
        <f>IF($A38="","",MAX(0,$B38-$C38-$D38))</f>
        <v/>
      </c>
      <c r="F38" s="12" t="n"/>
      <c r="G38" s="18">
        <f>IF($A38="","",IF($F38="","Beleg ergänzen","OK"))</f>
        <v/>
      </c>
    </row>
    <row r="39">
      <c r="A39" s="12" t="n"/>
      <c r="B39" s="15" t="n"/>
      <c r="C39" s="15" t="n"/>
      <c r="D39" s="15" t="n"/>
      <c r="E39" s="19">
        <f>IF($A39="","",MAX(0,$B39-$C39-$D39))</f>
        <v/>
      </c>
      <c r="F39" s="12" t="n"/>
      <c r="G39" s="21">
        <f>IF($A39="","",IF($F39="","Beleg ergänzen","OK"))</f>
        <v/>
      </c>
    </row>
    <row r="40">
      <c r="A40" s="12" t="n"/>
      <c r="B40" s="15" t="n"/>
      <c r="C40" s="15" t="n"/>
      <c r="D40" s="15" t="n"/>
      <c r="E40" s="16">
        <f>IF($A40="","",MAX(0,$B40-$C40-$D40))</f>
        <v/>
      </c>
      <c r="F40" s="12" t="n"/>
      <c r="G40" s="18">
        <f>IF($A40="","",IF($F40="","Beleg ergänzen","OK"))</f>
        <v/>
      </c>
    </row>
    <row r="41">
      <c r="A41" s="12" t="n"/>
      <c r="B41" s="15" t="n"/>
      <c r="C41" s="15" t="n"/>
      <c r="D41" s="15" t="n"/>
      <c r="E41" s="19">
        <f>IF($A41="","",MAX(0,$B41-$C41-$D41))</f>
        <v/>
      </c>
      <c r="F41" s="12" t="n"/>
      <c r="G41" s="21">
        <f>IF($A41="","",IF($F41="","Beleg ergänzen","OK"))</f>
        <v/>
      </c>
    </row>
    <row r="42">
      <c r="A42" s="12" t="n"/>
      <c r="B42" s="15" t="n"/>
      <c r="C42" s="15" t="n"/>
      <c r="D42" s="15" t="n"/>
      <c r="E42" s="16">
        <f>IF($A42="","",MAX(0,$B42-$C42-$D42))</f>
        <v/>
      </c>
      <c r="F42" s="12" t="n"/>
      <c r="G42" s="18">
        <f>IF($A42="","",IF($F42="","Beleg ergänzen","OK"))</f>
        <v/>
      </c>
    </row>
    <row r="43">
      <c r="A43" s="12" t="n"/>
      <c r="B43" s="15" t="n"/>
      <c r="C43" s="15" t="n"/>
      <c r="D43" s="15" t="n"/>
      <c r="E43" s="19">
        <f>IF($A43="","",MAX(0,$B43-$C43-$D43))</f>
        <v/>
      </c>
      <c r="F43" s="12" t="n"/>
      <c r="G43" s="21">
        <f>IF($A43="","",IF($F43="","Beleg ergänzen","OK"))</f>
        <v/>
      </c>
    </row>
    <row r="44">
      <c r="A44" s="12" t="n"/>
      <c r="B44" s="15" t="n"/>
      <c r="C44" s="15" t="n"/>
      <c r="D44" s="15" t="n"/>
      <c r="E44" s="16">
        <f>IF($A44="","",MAX(0,$B44-$C44-$D44))</f>
        <v/>
      </c>
      <c r="F44" s="12" t="n"/>
      <c r="G44" s="18">
        <f>IF($A44="","",IF($F44="","Beleg ergänzen","OK"))</f>
        <v/>
      </c>
    </row>
    <row r="45">
      <c r="A45" s="12" t="n"/>
      <c r="B45" s="15" t="n"/>
      <c r="C45" s="15" t="n"/>
      <c r="D45" s="15" t="n"/>
      <c r="E45" s="19">
        <f>IF($A45="","",MAX(0,$B45-$C45-$D45))</f>
        <v/>
      </c>
      <c r="F45" s="12" t="n"/>
      <c r="G45" s="21">
        <f>IF($A45="","",IF($F45="","Beleg ergänzen","OK"))</f>
        <v/>
      </c>
    </row>
    <row r="46">
      <c r="A46" s="12" t="n"/>
      <c r="B46" s="15" t="n"/>
      <c r="C46" s="15" t="n"/>
      <c r="D46" s="15" t="n"/>
      <c r="E46" s="16">
        <f>IF($A46="","",MAX(0,$B46-$C46-$D46))</f>
        <v/>
      </c>
      <c r="F46" s="12" t="n"/>
      <c r="G46" s="18">
        <f>IF($A46="","",IF($F46="","Beleg ergänzen","OK"))</f>
        <v/>
      </c>
    </row>
    <row r="47">
      <c r="A47" s="12" t="n"/>
      <c r="B47" s="15" t="n"/>
      <c r="C47" s="15" t="n"/>
      <c r="D47" s="15" t="n"/>
      <c r="E47" s="19">
        <f>IF($A47="","",MAX(0,$B47-$C47-$D47))</f>
        <v/>
      </c>
      <c r="F47" s="12" t="n"/>
      <c r="G47" s="21">
        <f>IF($A47="","",IF($F47="","Beleg ergänzen","OK"))</f>
        <v/>
      </c>
    </row>
    <row r="48">
      <c r="A48" s="12" t="n"/>
      <c r="B48" s="15" t="n"/>
      <c r="C48" s="15" t="n"/>
      <c r="D48" s="15" t="n"/>
      <c r="E48" s="16">
        <f>IF($A48="","",MAX(0,$B48-$C48-$D48))</f>
        <v/>
      </c>
      <c r="F48" s="12" t="n"/>
      <c r="G48" s="18">
        <f>IF($A48="","",IF($F48="","Beleg ergänzen","OK"))</f>
        <v/>
      </c>
    </row>
    <row r="49">
      <c r="A49" s="12" t="n"/>
      <c r="B49" s="15" t="n"/>
      <c r="C49" s="15" t="n"/>
      <c r="D49" s="15" t="n"/>
      <c r="E49" s="19">
        <f>IF($A49="","",MAX(0,$B49-$C49-$D49))</f>
        <v/>
      </c>
      <c r="F49" s="12" t="n"/>
      <c r="G49" s="21">
        <f>IF($A49="","",IF($F49="","Beleg ergänzen","OK"))</f>
        <v/>
      </c>
    </row>
    <row r="50">
      <c r="A50" s="12" t="n"/>
      <c r="B50" s="15" t="n"/>
      <c r="C50" s="15" t="n"/>
      <c r="D50" s="15" t="n"/>
      <c r="E50" s="16">
        <f>IF($A50="","",MAX(0,$B50-$C50-$D50))</f>
        <v/>
      </c>
      <c r="F50" s="12" t="n"/>
      <c r="G50" s="18">
        <f>IF($A50="","",IF($F50="","Beleg ergänzen","OK"))</f>
        <v/>
      </c>
    </row>
    <row r="51">
      <c r="A51" s="12" t="n"/>
      <c r="B51" s="15" t="n"/>
      <c r="C51" s="15" t="n"/>
      <c r="D51" s="15" t="n"/>
      <c r="E51" s="19">
        <f>IF($A51="","",MAX(0,$B51-$C51-$D51))</f>
        <v/>
      </c>
      <c r="F51" s="12" t="n"/>
      <c r="G51" s="21">
        <f>IF($A51="","",IF($F51="","Beleg ergänzen","OK"))</f>
        <v/>
      </c>
    </row>
    <row r="52">
      <c r="A52" s="12" t="n"/>
      <c r="B52" s="15" t="n"/>
      <c r="C52" s="15" t="n"/>
      <c r="D52" s="15" t="n"/>
      <c r="E52" s="16">
        <f>IF($A52="","",MAX(0,$B52-$C52-$D52))</f>
        <v/>
      </c>
      <c r="F52" s="12" t="n"/>
      <c r="G52" s="18">
        <f>IF($A52="","",IF($F52="","Beleg ergänzen","OK"))</f>
        <v/>
      </c>
    </row>
    <row r="53">
      <c r="A53" s="12" t="n"/>
      <c r="B53" s="15" t="n"/>
      <c r="C53" s="15" t="n"/>
      <c r="D53" s="15" t="n"/>
      <c r="E53" s="19">
        <f>IF($A53="","",MAX(0,$B53-$C53-$D53))</f>
        <v/>
      </c>
      <c r="F53" s="12" t="n"/>
      <c r="G53" s="21">
        <f>IF($A53="","",IF($F53="","Beleg ergänzen","OK"))</f>
        <v/>
      </c>
    </row>
    <row r="54">
      <c r="A54" s="12" t="n"/>
      <c r="B54" s="15" t="n"/>
      <c r="C54" s="15" t="n"/>
      <c r="D54" s="15" t="n"/>
      <c r="E54" s="16">
        <f>IF($A54="","",MAX(0,$B54-$C54-$D54))</f>
        <v/>
      </c>
      <c r="F54" s="12" t="n"/>
      <c r="G54" s="18">
        <f>IF($A54="","",IF($F54="","Beleg ergänzen","OK"))</f>
        <v/>
      </c>
    </row>
    <row r="55">
      <c r="A55" s="12" t="n"/>
      <c r="B55" s="15" t="n"/>
      <c r="C55" s="15" t="n"/>
      <c r="D55" s="15" t="n"/>
      <c r="E55" s="19">
        <f>IF($A55="","",MAX(0,$B55-$C55-$D55))</f>
        <v/>
      </c>
      <c r="F55" s="12" t="n"/>
      <c r="G55" s="21">
        <f>IF($A55="","",IF($F55="","Beleg ergänzen","OK"))</f>
        <v/>
      </c>
    </row>
    <row r="56">
      <c r="A56" s="12" t="n"/>
      <c r="B56" s="15" t="n"/>
      <c r="C56" s="15" t="n"/>
      <c r="D56" s="15" t="n"/>
      <c r="E56" s="16">
        <f>IF($A56="","",MAX(0,$B56-$C56-$D56))</f>
        <v/>
      </c>
      <c r="F56" s="12" t="n"/>
      <c r="G56" s="18">
        <f>IF($A56="","",IF($F56="","Beleg ergänzen","OK"))</f>
        <v/>
      </c>
    </row>
    <row r="57">
      <c r="A57" s="12" t="n"/>
      <c r="B57" s="15" t="n"/>
      <c r="C57" s="15" t="n"/>
      <c r="D57" s="15" t="n"/>
      <c r="E57" s="19">
        <f>IF($A57="","",MAX(0,$B57-$C57-$D57))</f>
        <v/>
      </c>
      <c r="F57" s="12" t="n"/>
      <c r="G57" s="21">
        <f>IF($A57="","",IF($F57="","Beleg ergänzen","OK"))</f>
        <v/>
      </c>
    </row>
    <row r="58">
      <c r="A58" s="12" t="n"/>
      <c r="B58" s="15" t="n"/>
      <c r="C58" s="15" t="n"/>
      <c r="D58" s="15" t="n"/>
      <c r="E58" s="16">
        <f>IF($A58="","",MAX(0,$B58-$C58-$D58))</f>
        <v/>
      </c>
      <c r="F58" s="12" t="n"/>
      <c r="G58" s="18">
        <f>IF($A58="","",IF($F58="","Beleg ergänzen","OK"))</f>
        <v/>
      </c>
    </row>
    <row r="59">
      <c r="A59" s="12" t="n"/>
      <c r="B59" s="15" t="n"/>
      <c r="C59" s="15" t="n"/>
      <c r="D59" s="15" t="n"/>
      <c r="E59" s="19">
        <f>IF($A59="","",MAX(0,$B59-$C59-$D59))</f>
        <v/>
      </c>
      <c r="F59" s="12" t="n"/>
      <c r="G59" s="21">
        <f>IF($A59="","",IF($F59="","Beleg ergänzen","OK"))</f>
        <v/>
      </c>
    </row>
    <row r="60">
      <c r="A60" s="12" t="n"/>
      <c r="B60" s="15" t="n"/>
      <c r="C60" s="15" t="n"/>
      <c r="D60" s="15" t="n"/>
      <c r="E60" s="16">
        <f>IF($A60="","",MAX(0,$B60-$C60-$D60))</f>
        <v/>
      </c>
      <c r="F60" s="12" t="n"/>
      <c r="G60" s="18">
        <f>IF($A60="","",IF($F60="","Beleg ergänzen","OK"))</f>
        <v/>
      </c>
    </row>
    <row r="61">
      <c r="A61" s="12" t="n"/>
      <c r="B61" s="15" t="n"/>
      <c r="C61" s="15" t="n"/>
      <c r="D61" s="15" t="n"/>
      <c r="E61" s="19">
        <f>IF($A61="","",MAX(0,$B61-$C61-$D61))</f>
        <v/>
      </c>
      <c r="F61" s="12" t="n"/>
      <c r="G61" s="21">
        <f>IF($A61="","",IF($F61="","Beleg ergänzen","OK"))</f>
        <v/>
      </c>
    </row>
    <row r="62">
      <c r="A62" s="12" t="n"/>
      <c r="B62" s="15" t="n"/>
      <c r="C62" s="15" t="n"/>
      <c r="D62" s="15" t="n"/>
      <c r="E62" s="16">
        <f>IF($A62="","",MAX(0,$B62-$C62-$D62))</f>
        <v/>
      </c>
      <c r="F62" s="12" t="n"/>
      <c r="G62" s="18">
        <f>IF($A62="","",IF($F62="","Beleg ergänzen","OK"))</f>
        <v/>
      </c>
    </row>
    <row r="63">
      <c r="A63" s="12" t="n"/>
      <c r="B63" s="15" t="n"/>
      <c r="C63" s="15" t="n"/>
      <c r="D63" s="15" t="n"/>
      <c r="E63" s="19">
        <f>IF($A63="","",MAX(0,$B63-$C63-$D63))</f>
        <v/>
      </c>
      <c r="F63" s="12" t="n"/>
      <c r="G63" s="21">
        <f>IF($A63="","",IF($F63="","Beleg ergänzen","OK"))</f>
        <v/>
      </c>
    </row>
    <row r="64">
      <c r="A64" s="12" t="n"/>
      <c r="B64" s="15" t="n"/>
      <c r="C64" s="15" t="n"/>
      <c r="D64" s="15" t="n"/>
      <c r="E64" s="16">
        <f>IF($A64="","",MAX(0,$B64-$C64-$D64))</f>
        <v/>
      </c>
      <c r="F64" s="12" t="n"/>
      <c r="G64" s="18">
        <f>IF($A64="","",IF($F64="","Beleg ergänzen","OK"))</f>
        <v/>
      </c>
    </row>
    <row r="65">
      <c r="A65" s="12" t="n"/>
      <c r="B65" s="15" t="n"/>
      <c r="C65" s="15" t="n"/>
      <c r="D65" s="15" t="n"/>
      <c r="E65" s="19">
        <f>IF($A65="","",MAX(0,$B65-$C65-$D65))</f>
        <v/>
      </c>
      <c r="F65" s="12" t="n"/>
      <c r="G65" s="21">
        <f>IF($A65="","",IF($F65="","Beleg ergänzen","OK"))</f>
        <v/>
      </c>
    </row>
    <row r="66">
      <c r="A66" s="12" t="n"/>
      <c r="B66" s="15" t="n"/>
      <c r="C66" s="15" t="n"/>
      <c r="D66" s="15" t="n"/>
      <c r="E66" s="16">
        <f>IF($A66="","",MAX(0,$B66-$C66-$D66))</f>
        <v/>
      </c>
      <c r="F66" s="12" t="n"/>
      <c r="G66" s="18">
        <f>IF($A66="","",IF($F66="","Beleg ergänzen","OK"))</f>
        <v/>
      </c>
    </row>
    <row r="67">
      <c r="A67" s="12" t="n"/>
      <c r="B67" s="15" t="n"/>
      <c r="C67" s="15" t="n"/>
      <c r="D67" s="15" t="n"/>
      <c r="E67" s="19">
        <f>IF($A67="","",MAX(0,$B67-$C67-$D67))</f>
        <v/>
      </c>
      <c r="F67" s="12" t="n"/>
      <c r="G67" s="21">
        <f>IF($A67="","",IF($F67="","Beleg ergänzen","OK"))</f>
        <v/>
      </c>
    </row>
    <row r="68">
      <c r="A68" s="12" t="n"/>
      <c r="B68" s="15" t="n"/>
      <c r="C68" s="15" t="n"/>
      <c r="D68" s="15" t="n"/>
      <c r="E68" s="16">
        <f>IF($A68="","",MAX(0,$B68-$C68-$D68))</f>
        <v/>
      </c>
      <c r="F68" s="12" t="n"/>
      <c r="G68" s="18">
        <f>IF($A68="","",IF($F68="","Beleg ergänzen","OK"))</f>
        <v/>
      </c>
    </row>
    <row r="69">
      <c r="A69" s="12" t="n"/>
      <c r="B69" s="15" t="n"/>
      <c r="C69" s="15" t="n"/>
      <c r="D69" s="15" t="n"/>
      <c r="E69" s="19">
        <f>IF($A69="","",MAX(0,$B69-$C69-$D69))</f>
        <v/>
      </c>
      <c r="F69" s="12" t="n"/>
      <c r="G69" s="21">
        <f>IF($A69="","",IF($F69="","Beleg ergänzen","OK"))</f>
        <v/>
      </c>
    </row>
    <row r="70">
      <c r="A70" s="12" t="n"/>
      <c r="B70" s="15" t="n"/>
      <c r="C70" s="15" t="n"/>
      <c r="D70" s="15" t="n"/>
      <c r="E70" s="16">
        <f>IF($A70="","",MAX(0,$B70-$C70-$D70))</f>
        <v/>
      </c>
      <c r="F70" s="12" t="n"/>
      <c r="G70" s="18">
        <f>IF($A70="","",IF($F70="","Beleg ergänzen","OK"))</f>
        <v/>
      </c>
    </row>
    <row r="71">
      <c r="A71" s="12" t="n"/>
      <c r="B71" s="15" t="n"/>
      <c r="C71" s="15" t="n"/>
      <c r="D71" s="15" t="n"/>
      <c r="E71" s="19">
        <f>IF($A71="","",MAX(0,$B71-$C71-$D71))</f>
        <v/>
      </c>
      <c r="F71" s="12" t="n"/>
      <c r="G71" s="21">
        <f>IF($A71="","",IF($F71="","Beleg ergänzen","OK"))</f>
        <v/>
      </c>
    </row>
    <row r="72">
      <c r="A72" s="12" t="n"/>
      <c r="B72" s="15" t="n"/>
      <c r="C72" s="15" t="n"/>
      <c r="D72" s="15" t="n"/>
      <c r="E72" s="16">
        <f>IF($A72="","",MAX(0,$B72-$C72-$D72))</f>
        <v/>
      </c>
      <c r="F72" s="12" t="n"/>
      <c r="G72" s="18">
        <f>IF($A72="","",IF($F72="","Beleg ergänzen","OK"))</f>
        <v/>
      </c>
    </row>
    <row r="73">
      <c r="A73" s="12" t="n"/>
      <c r="B73" s="15" t="n"/>
      <c r="C73" s="15" t="n"/>
      <c r="D73" s="15" t="n"/>
      <c r="E73" s="19">
        <f>IF($A73="","",MAX(0,$B73-$C73-$D73))</f>
        <v/>
      </c>
      <c r="F73" s="12" t="n"/>
      <c r="G73" s="21">
        <f>IF($A73="","",IF($F73="","Beleg ergänzen","OK"))</f>
        <v/>
      </c>
    </row>
    <row r="74">
      <c r="A74" s="12" t="n"/>
      <c r="B74" s="15" t="n"/>
      <c r="C74" s="15" t="n"/>
      <c r="D74" s="15" t="n"/>
      <c r="E74" s="16">
        <f>IF($A74="","",MAX(0,$B74-$C74-$D74))</f>
        <v/>
      </c>
      <c r="F74" s="12" t="n"/>
      <c r="G74" s="18">
        <f>IF($A74="","",IF($F74="","Beleg ergänzen","OK"))</f>
        <v/>
      </c>
    </row>
    <row r="75">
      <c r="A75" s="12" t="n"/>
      <c r="B75" s="15" t="n"/>
      <c r="C75" s="15" t="n"/>
      <c r="D75" s="15" t="n"/>
      <c r="E75" s="19">
        <f>IF($A75="","",MAX(0,$B75-$C75-$D75))</f>
        <v/>
      </c>
      <c r="F75" s="12" t="n"/>
      <c r="G75" s="21">
        <f>IF($A75="","",IF($F75="","Beleg ergänzen","OK"))</f>
        <v/>
      </c>
    </row>
    <row r="76">
      <c r="A76" s="12" t="n"/>
      <c r="B76" s="15" t="n"/>
      <c r="C76" s="15" t="n"/>
      <c r="D76" s="15" t="n"/>
      <c r="E76" s="16">
        <f>IF($A76="","",MAX(0,$B76-$C76-$D76))</f>
        <v/>
      </c>
      <c r="F76" s="12" t="n"/>
      <c r="G76" s="18">
        <f>IF($A76="","",IF($F76="","Beleg ergänzen","OK"))</f>
        <v/>
      </c>
    </row>
    <row r="77">
      <c r="A77" s="12" t="n"/>
      <c r="B77" s="15" t="n"/>
      <c r="C77" s="15" t="n"/>
      <c r="D77" s="15" t="n"/>
      <c r="E77" s="19">
        <f>IF($A77="","",MAX(0,$B77-$C77-$D77))</f>
        <v/>
      </c>
      <c r="F77" s="12" t="n"/>
      <c r="G77" s="21">
        <f>IF($A77="","",IF($F77="","Beleg ergänzen","OK"))</f>
        <v/>
      </c>
    </row>
    <row r="78">
      <c r="A78" s="12" t="n"/>
      <c r="B78" s="15" t="n"/>
      <c r="C78" s="15" t="n"/>
      <c r="D78" s="15" t="n"/>
      <c r="E78" s="16">
        <f>IF($A78="","",MAX(0,$B78-$C78-$D78))</f>
        <v/>
      </c>
      <c r="F78" s="12" t="n"/>
      <c r="G78" s="18">
        <f>IF($A78="","",IF($F78="","Beleg ergänzen","OK"))</f>
        <v/>
      </c>
    </row>
    <row r="79">
      <c r="A79" s="12" t="n"/>
      <c r="B79" s="15" t="n"/>
      <c r="C79" s="15" t="n"/>
      <c r="D79" s="15" t="n"/>
      <c r="E79" s="19">
        <f>IF($A79="","",MAX(0,$B79-$C79-$D79))</f>
        <v/>
      </c>
      <c r="F79" s="12" t="n"/>
      <c r="G79" s="21">
        <f>IF($A79="","",IF($F79="","Beleg ergänzen","OK"))</f>
        <v/>
      </c>
    </row>
    <row r="80">
      <c r="A80" s="12" t="n"/>
      <c r="B80" s="15" t="n"/>
      <c r="C80" s="15" t="n"/>
      <c r="D80" s="15" t="n"/>
      <c r="E80" s="16">
        <f>IF($A80="","",MAX(0,$B80-$C80-$D80))</f>
        <v/>
      </c>
      <c r="F80" s="12" t="n"/>
      <c r="G80" s="18">
        <f>IF($A80="","",IF($F80="","Beleg ergänzen","OK"))</f>
        <v/>
      </c>
    </row>
    <row r="81">
      <c r="A81" s="12" t="n"/>
      <c r="B81" s="15" t="n"/>
      <c r="C81" s="15" t="n"/>
      <c r="D81" s="15" t="n"/>
      <c r="E81" s="19">
        <f>IF($A81="","",MAX(0,$B81-$C81-$D81))</f>
        <v/>
      </c>
      <c r="F81" s="12" t="n"/>
      <c r="G81" s="21">
        <f>IF($A81="","",IF($F81="","Beleg ergänzen","OK"))</f>
        <v/>
      </c>
    </row>
    <row r="82">
      <c r="A82" s="12" t="n"/>
      <c r="B82" s="15" t="n"/>
      <c r="C82" s="15" t="n"/>
      <c r="D82" s="15" t="n"/>
      <c r="E82" s="16">
        <f>IF($A82="","",MAX(0,$B82-$C82-$D82))</f>
        <v/>
      </c>
      <c r="F82" s="12" t="n"/>
      <c r="G82" s="18">
        <f>IF($A82="","",IF($F82="","Beleg ergänzen","OK"))</f>
        <v/>
      </c>
    </row>
    <row r="83">
      <c r="A83" s="12" t="n"/>
      <c r="B83" s="15" t="n"/>
      <c r="C83" s="15" t="n"/>
      <c r="D83" s="15" t="n"/>
      <c r="E83" s="19">
        <f>IF($A83="","",MAX(0,$B83-$C83-$D83))</f>
        <v/>
      </c>
      <c r="F83" s="12" t="n"/>
      <c r="G83" s="21">
        <f>IF($A83="","",IF($F83="","Beleg ergänzen","OK"))</f>
        <v/>
      </c>
    </row>
    <row r="84">
      <c r="A84" s="12" t="n"/>
      <c r="B84" s="15" t="n"/>
      <c r="C84" s="15" t="n"/>
      <c r="D84" s="15" t="n"/>
      <c r="E84" s="16">
        <f>IF($A84="","",MAX(0,$B84-$C84-$D84))</f>
        <v/>
      </c>
      <c r="F84" s="12" t="n"/>
      <c r="G84" s="18">
        <f>IF($A84="","",IF($F84="","Beleg ergänzen","OK"))</f>
        <v/>
      </c>
    </row>
    <row r="85">
      <c r="A85" s="12" t="n"/>
      <c r="B85" s="15" t="n"/>
      <c r="C85" s="15" t="n"/>
      <c r="D85" s="15" t="n"/>
      <c r="E85" s="19">
        <f>IF($A85="","",MAX(0,$B85-$C85-$D85))</f>
        <v/>
      </c>
      <c r="F85" s="12" t="n"/>
      <c r="G85" s="21">
        <f>IF($A85="","",IF($F85="","Beleg ergänzen","OK"))</f>
        <v/>
      </c>
    </row>
    <row r="86">
      <c r="A86" s="12" t="n"/>
      <c r="B86" s="15" t="n"/>
      <c r="C86" s="15" t="n"/>
      <c r="D86" s="15" t="n"/>
      <c r="E86" s="16">
        <f>IF($A86="","",MAX(0,$B86-$C86-$D86))</f>
        <v/>
      </c>
      <c r="F86" s="12" t="n"/>
      <c r="G86" s="18">
        <f>IF($A86="","",IF($F86="","Beleg ergänzen","OK"))</f>
        <v/>
      </c>
    </row>
    <row r="87">
      <c r="A87" s="12" t="n"/>
      <c r="B87" s="15" t="n"/>
      <c r="C87" s="15" t="n"/>
      <c r="D87" s="15" t="n"/>
      <c r="E87" s="19">
        <f>IF($A87="","",MAX(0,$B87-$C87-$D87))</f>
        <v/>
      </c>
      <c r="F87" s="12" t="n"/>
      <c r="G87" s="21">
        <f>IF($A87="","",IF($F87="","Beleg ergänzen","OK"))</f>
        <v/>
      </c>
    </row>
    <row r="88">
      <c r="A88" s="12" t="n"/>
      <c r="B88" s="15" t="n"/>
      <c r="C88" s="15" t="n"/>
      <c r="D88" s="15" t="n"/>
      <c r="E88" s="16">
        <f>IF($A88="","",MAX(0,$B88-$C88-$D88))</f>
        <v/>
      </c>
      <c r="F88" s="12" t="n"/>
      <c r="G88" s="18">
        <f>IF($A88="","",IF($F88="","Beleg ergänzen","OK"))</f>
        <v/>
      </c>
    </row>
    <row r="89">
      <c r="A89" s="12" t="n"/>
      <c r="B89" s="15" t="n"/>
      <c r="C89" s="15" t="n"/>
      <c r="D89" s="15" t="n"/>
      <c r="E89" s="19">
        <f>IF($A89="","",MAX(0,$B89-$C89-$D89))</f>
        <v/>
      </c>
      <c r="F89" s="12" t="n"/>
      <c r="G89" s="21">
        <f>IF($A89="","",IF($F89="","Beleg ergänzen","OK"))</f>
        <v/>
      </c>
    </row>
    <row r="90">
      <c r="A90" s="12" t="n"/>
      <c r="B90" s="15" t="n"/>
      <c r="C90" s="15" t="n"/>
      <c r="D90" s="15" t="n"/>
      <c r="E90" s="16">
        <f>IF($A90="","",MAX(0,$B90-$C90-$D90))</f>
        <v/>
      </c>
      <c r="F90" s="12" t="n"/>
      <c r="G90" s="18">
        <f>IF($A90="","",IF($F90="","Beleg ergänzen","OK"))</f>
        <v/>
      </c>
    </row>
    <row r="91">
      <c r="A91" s="12" t="n"/>
      <c r="B91" s="15" t="n"/>
      <c r="C91" s="15" t="n"/>
      <c r="D91" s="15" t="n"/>
      <c r="E91" s="19">
        <f>IF($A91="","",MAX(0,$B91-$C91-$D91))</f>
        <v/>
      </c>
      <c r="F91" s="12" t="n"/>
      <c r="G91" s="21">
        <f>IF($A91="","",IF($F91="","Beleg ergänzen","OK"))</f>
        <v/>
      </c>
    </row>
    <row r="92">
      <c r="A92" s="12" t="n"/>
      <c r="B92" s="15" t="n"/>
      <c r="C92" s="15" t="n"/>
      <c r="D92" s="15" t="n"/>
      <c r="E92" s="16">
        <f>IF($A92="","",MAX(0,$B92-$C92-$D92))</f>
        <v/>
      </c>
      <c r="F92" s="12" t="n"/>
      <c r="G92" s="18">
        <f>IF($A92="","",IF($F92="","Beleg ergänzen","OK"))</f>
        <v/>
      </c>
    </row>
    <row r="93">
      <c r="A93" s="12" t="n"/>
      <c r="B93" s="15" t="n"/>
      <c r="C93" s="15" t="n"/>
      <c r="D93" s="15" t="n"/>
      <c r="E93" s="19">
        <f>IF($A93="","",MAX(0,$B93-$C93-$D93))</f>
        <v/>
      </c>
      <c r="F93" s="12" t="n"/>
      <c r="G93" s="21">
        <f>IF($A93="","",IF($F93="","Beleg ergänzen","OK"))</f>
        <v/>
      </c>
    </row>
    <row r="94">
      <c r="A94" s="12" t="n"/>
      <c r="B94" s="15" t="n"/>
      <c r="C94" s="15" t="n"/>
      <c r="D94" s="15" t="n"/>
      <c r="E94" s="16">
        <f>IF($A94="","",MAX(0,$B94-$C94-$D94))</f>
        <v/>
      </c>
      <c r="F94" s="12" t="n"/>
      <c r="G94" s="18">
        <f>IF($A94="","",IF($F94="","Beleg ergänzen","OK"))</f>
        <v/>
      </c>
    </row>
    <row r="95">
      <c r="A95" s="12" t="n"/>
      <c r="B95" s="15" t="n"/>
      <c r="C95" s="15" t="n"/>
      <c r="D95" s="15" t="n"/>
      <c r="E95" s="19">
        <f>IF($A95="","",MAX(0,$B95-$C95-$D95))</f>
        <v/>
      </c>
      <c r="F95" s="12" t="n"/>
      <c r="G95" s="21">
        <f>IF($A95="","",IF($F95="","Beleg ergänzen","OK"))</f>
        <v/>
      </c>
    </row>
    <row r="96">
      <c r="A96" s="12" t="n"/>
      <c r="B96" s="15" t="n"/>
      <c r="C96" s="15" t="n"/>
      <c r="D96" s="15" t="n"/>
      <c r="E96" s="16">
        <f>IF($A96="","",MAX(0,$B96-$C96-$D96))</f>
        <v/>
      </c>
      <c r="F96" s="12" t="n"/>
      <c r="G96" s="18">
        <f>IF($A96="","",IF($F96="","Beleg ergänzen","OK"))</f>
        <v/>
      </c>
    </row>
    <row r="97">
      <c r="A97" s="12" t="n"/>
      <c r="B97" s="15" t="n"/>
      <c r="C97" s="15" t="n"/>
      <c r="D97" s="15" t="n"/>
      <c r="E97" s="19">
        <f>IF($A97="","",MAX(0,$B97-$C97-$D97))</f>
        <v/>
      </c>
      <c r="F97" s="12" t="n"/>
      <c r="G97" s="21">
        <f>IF($A97="","",IF($F97="","Beleg ergänzen","OK"))</f>
        <v/>
      </c>
    </row>
    <row r="98">
      <c r="A98" s="12" t="n"/>
      <c r="B98" s="15" t="n"/>
      <c r="C98" s="15" t="n"/>
      <c r="D98" s="15" t="n"/>
      <c r="E98" s="16">
        <f>IF($A98="","",MAX(0,$B98-$C98-$D98))</f>
        <v/>
      </c>
      <c r="F98" s="12" t="n"/>
      <c r="G98" s="18">
        <f>IF($A98="","",IF($F98="","Beleg ergänzen","OK"))</f>
        <v/>
      </c>
    </row>
    <row r="99">
      <c r="A99" s="12" t="n"/>
      <c r="B99" s="15" t="n"/>
      <c r="C99" s="15" t="n"/>
      <c r="D99" s="15" t="n"/>
      <c r="E99" s="19">
        <f>IF($A99="","",MAX(0,$B99-$C99-$D99))</f>
        <v/>
      </c>
      <c r="F99" s="12" t="n"/>
      <c r="G99" s="21">
        <f>IF($A99="","",IF($F99="","Beleg ergänzen","OK"))</f>
        <v/>
      </c>
    </row>
    <row r="100">
      <c r="A100" s="12" t="n"/>
      <c r="B100" s="15" t="n"/>
      <c r="C100" s="15" t="n"/>
      <c r="D100" s="15" t="n"/>
      <c r="E100" s="16">
        <f>IF($A100="","",MAX(0,$B100-$C100-$D100))</f>
        <v/>
      </c>
      <c r="F100" s="12" t="n"/>
      <c r="G100" s="18">
        <f>IF($A100="","",IF($F100="","Beleg ergänzen","OK"))</f>
        <v/>
      </c>
    </row>
    <row r="101">
      <c r="A101" s="12" t="n"/>
      <c r="B101" s="15" t="n"/>
      <c r="C101" s="15" t="n"/>
      <c r="D101" s="15" t="n"/>
      <c r="E101" s="19">
        <f>IF($A101="","",MAX(0,$B101-$C101-$D101))</f>
        <v/>
      </c>
      <c r="F101" s="12" t="n"/>
      <c r="G101" s="21">
        <f>IF($A101="","",IF($F101="","Beleg ergänzen","OK"))</f>
        <v/>
      </c>
    </row>
    <row r="102">
      <c r="A102" s="12" t="n"/>
      <c r="B102" s="15" t="n"/>
      <c r="C102" s="15" t="n"/>
      <c r="D102" s="15" t="n"/>
      <c r="E102" s="16">
        <f>IF($A102="","",MAX(0,$B102-$C102-$D102))</f>
        <v/>
      </c>
      <c r="F102" s="12" t="n"/>
      <c r="G102" s="18">
        <f>IF($A102="","",IF($F102="","Beleg ergänzen","OK"))</f>
        <v/>
      </c>
    </row>
    <row r="103">
      <c r="A103" s="12" t="n"/>
      <c r="B103" s="15" t="n"/>
      <c r="C103" s="15" t="n"/>
      <c r="D103" s="15" t="n"/>
      <c r="E103" s="19">
        <f>IF($A103="","",MAX(0,$B103-$C103-$D103))</f>
        <v/>
      </c>
      <c r="F103" s="12" t="n"/>
      <c r="G103" s="21">
        <f>IF($A103="","",IF($F103="","Beleg ergänzen","OK"))</f>
        <v/>
      </c>
    </row>
    <row r="104">
      <c r="A104" s="12" t="n"/>
      <c r="B104" s="15" t="n"/>
      <c r="C104" s="15" t="n"/>
      <c r="D104" s="15" t="n"/>
      <c r="E104" s="16">
        <f>IF($A104="","",MAX(0,$B104-$C104-$D104))</f>
        <v/>
      </c>
      <c r="F104" s="12" t="n"/>
      <c r="G104" s="18">
        <f>IF($A104="","",IF($F104="","Beleg ergänzen","OK"))</f>
        <v/>
      </c>
    </row>
    <row r="105">
      <c r="A105" s="12" t="n"/>
      <c r="B105" s="15" t="n"/>
      <c r="C105" s="15" t="n"/>
      <c r="D105" s="15" t="n"/>
      <c r="E105" s="19">
        <f>IF($A105="","",MAX(0,$B105-$C105-$D105))</f>
        <v/>
      </c>
      <c r="F105" s="12" t="n"/>
      <c r="G105" s="21">
        <f>IF($A105="","",IF($F105="","Beleg ergänzen","OK"))</f>
        <v/>
      </c>
    </row>
    <row r="106">
      <c r="A106" s="12" t="n"/>
      <c r="B106" s="15" t="n"/>
      <c r="C106" s="15" t="n"/>
      <c r="D106" s="15" t="n"/>
      <c r="E106" s="16">
        <f>IF($A106="","",MAX(0,$B106-$C106-$D106))</f>
        <v/>
      </c>
      <c r="F106" s="12" t="n"/>
      <c r="G106" s="18">
        <f>IF($A106="","",IF($F106="","Beleg ergänzen","OK"))</f>
        <v/>
      </c>
    </row>
    <row r="107">
      <c r="A107" s="12" t="n"/>
      <c r="B107" s="15" t="n"/>
      <c r="C107" s="15" t="n"/>
      <c r="D107" s="15" t="n"/>
      <c r="E107" s="19">
        <f>IF($A107="","",MAX(0,$B107-$C107-$D107))</f>
        <v/>
      </c>
      <c r="F107" s="12" t="n"/>
      <c r="G107" s="21">
        <f>IF($A107="","",IF($F107="","Beleg ergänzen","OK"))</f>
        <v/>
      </c>
    </row>
  </sheetData>
  <autoFilter ref="A7:G107"/>
  <mergeCells count="1">
    <mergeCell ref="A1:G1"/>
  </mergeCells>
  <conditionalFormatting sqref="G8:G107">
    <cfRule type="expression" priority="1" dxfId="1">
      <formula>$G8="Beleg ergänzen"</formula>
    </cfRule>
  </conditionalFormatting>
  <conditionalFormatting sqref="E8:E107">
    <cfRule type="expression" priority="2" dxfId="0">
      <formula>$E8&gt;0</formula>
    </cfRule>
  </conditionalFormatting>
  <dataValidations count="2">
    <dataValidation sqref="B8:D107" showErrorMessage="1" showInputMessage="1" allowBlank="1" type="decimal" operator="between">
      <formula1>0</formula1>
      <formula2>10000000</formula2>
    </dataValidation>
    <dataValidation sqref="A8:A107" showErrorMessage="1" showInputMessage="1" allowBlank="1" type="list">
      <formula1>"Wärmepumpe,Demontage alte Heizung,Montage und Inbetriebnahme,Heizkörper und Leitungen,Hydraulischer Abgleich,Planung und Fachingenieur,Zähler- und Regelungstechnik,Baubegleitung,Sonstige"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" customWidth="1" min="3" max="3"/>
    <col width="24" customWidth="1" min="4" max="4"/>
    <col width="58" customWidth="1" min="5" max="5"/>
    <col width="4" customWidth="1" min="6" max="6"/>
    <col width="15" customWidth="1" min="7" max="7"/>
    <col width="15" customWidth="1" min="8" max="8"/>
  </cols>
  <sheetData>
    <row r="1" ht="27" customHeight="1">
      <c r="A1" s="1" t="inlineStr">
        <is>
          <t>Übersicht – Modernisierungsumlage Neue Heizung</t>
        </is>
      </c>
    </row>
    <row r="2"/>
    <row r="3">
      <c r="A3" s="10" t="inlineStr">
        <is>
          <t>Kennzahl</t>
        </is>
      </c>
      <c r="B3" s="10" t="inlineStr">
        <is>
          <t>Wert</t>
        </is>
      </c>
      <c r="D3" s="10" t="inlineStr">
        <is>
          <t>Prüfbereich</t>
        </is>
      </c>
      <c r="E3" s="10" t="inlineStr">
        <is>
          <t>Hinweis</t>
        </is>
      </c>
    </row>
    <row r="4">
      <c r="A4" s="2" t="inlineStr">
        <is>
          <t>Durchschnittliche monatliche Mieterhöhung</t>
        </is>
      </c>
      <c r="B4" s="3">
        <f>IFERROR(AVERAGE('Mieterhöhungen'!$T$9:$T$108),0)</f>
        <v/>
      </c>
      <c r="D4" s="2" t="inlineStr">
        <is>
          <t>Kostenabgrenzung</t>
        </is>
      </c>
      <c r="E4" s="6" t="inlineStr">
        <is>
          <t>Erhaltungsaufwand und Fördermittel sind abzuziehen.</t>
        </is>
      </c>
    </row>
    <row r="5">
      <c r="A5" s="2" t="inlineStr">
        <is>
          <t>Gesamte monatliche Mehrerlöse</t>
        </is>
      </c>
      <c r="B5" s="3">
        <f>SUM('Mieterhöhungen'!$T$9:$T$108)</f>
        <v/>
      </c>
      <c r="D5" s="2" t="inlineStr">
        <is>
          <t>Verteilung</t>
        </is>
      </c>
      <c r="E5" s="6" t="inlineStr">
        <is>
          <t>Die Kostenanteile werden nach Wohnfläche verteilt.</t>
        </is>
      </c>
    </row>
    <row r="6">
      <c r="A6" s="2" t="inlineStr">
        <is>
          <t>Gesamte umlagefähige Kosten</t>
        </is>
      </c>
      <c r="B6" s="3">
        <f>SUM('Kosten &amp; Parameter'!$E$8:$E$107)</f>
        <v/>
      </c>
      <c r="D6" s="2" t="inlineStr">
        <is>
          <t>Rechtliche Prüfung</t>
        </is>
      </c>
      <c r="E6" s="6" t="inlineStr">
        <is>
          <t>Form, Frist, Härteeinwand und regionale Vorgaben prüfen.</t>
        </is>
      </c>
    </row>
    <row r="7">
      <c r="A7" s="2" t="inlineStr">
        <is>
          <t>Fälle mit Prüfungshinweis</t>
        </is>
      </c>
      <c r="B7" s="4">
        <f>COUNTIF('Mieterhöhungen'!$Y$9:$Y$108,"Prüfen")</f>
        <v/>
      </c>
    </row>
    <row r="8">
      <c r="A8" s="2" t="inlineStr">
        <is>
          <t>Kappungsgrenze intern prüfen</t>
        </is>
      </c>
      <c r="B8" s="4">
        <f>COUNTIF('Mieterhöhungen'!$X$9:$X$108,"Prüfen")</f>
        <v/>
      </c>
    </row>
    <row r="9"/>
    <row r="10"/>
    <row r="11">
      <c r="A11" s="5" t="inlineStr">
        <is>
          <t>Monatliche Mieterhöhung nach Stadt</t>
        </is>
      </c>
      <c r="B11" s="28" t="n"/>
    </row>
    <row r="12"/>
    <row r="13">
      <c r="A13" s="10" t="inlineStr">
        <is>
          <t>Stadt</t>
        </is>
      </c>
      <c r="B13" s="10" t="inlineStr">
        <is>
          <t>Monatliche Mehrerlöse</t>
        </is>
      </c>
    </row>
    <row r="14">
      <c r="A14" s="6" t="inlineStr">
        <is>
          <t>Berlin</t>
        </is>
      </c>
      <c r="B14" s="16">
        <f>IFERROR(SUMIF('Mieterhöhungen'!$D$9:$D$108,$A14,'Mieterhöhungen'!$T$9:$T$108),0)</f>
        <v/>
      </c>
    </row>
    <row r="15">
      <c r="A15" s="9" t="inlineStr">
        <is>
          <t>München</t>
        </is>
      </c>
      <c r="B15" s="19">
        <f>IFERROR(SUMIF('Mieterhöhungen'!$D$9:$D$108,$A15,'Mieterhöhungen'!$T$9:$T$108),0)</f>
        <v/>
      </c>
    </row>
    <row r="16">
      <c r="A16" s="6" t="inlineStr">
        <is>
          <t>Hamburg</t>
        </is>
      </c>
      <c r="B16" s="16">
        <f>IFERROR(SUMIF('Mieterhöhungen'!$D$9:$D$108,$A16,'Mieterhöhungen'!$T$9:$T$108),0)</f>
        <v/>
      </c>
    </row>
    <row r="17">
      <c r="A17" s="9" t="inlineStr">
        <is>
          <t>Köln</t>
        </is>
      </c>
      <c r="B17" s="19">
        <f>IFERROR(SUMIF('Mieterhöhungen'!$D$9:$D$108,$A17,'Mieterhöhungen'!$T$9:$T$108),0)</f>
        <v/>
      </c>
    </row>
    <row r="18">
      <c r="A18" s="6" t="inlineStr">
        <is>
          <t>Frankfurt</t>
        </is>
      </c>
      <c r="B18" s="16">
        <f>IFERROR(SUMIF('Mieterhöhungen'!$D$9:$D$108,$A18,'Mieterhöhungen'!$T$9:$T$108),0)</f>
        <v/>
      </c>
    </row>
    <row r="19">
      <c r="A19" s="9" t="inlineStr">
        <is>
          <t>Stuttgart</t>
        </is>
      </c>
      <c r="B19" s="19">
        <f>IFERROR(SUMIF('Mieterhöhungen'!$D$9:$D$108,$A19,'Mieterhöhungen'!$T$9:$T$108),0)</f>
        <v/>
      </c>
    </row>
    <row r="20">
      <c r="A20" s="6" t="inlineStr">
        <is>
          <t>Düsseldorf</t>
        </is>
      </c>
      <c r="B20" s="16">
        <f>IFERROR(SUMIF('Mieterhöhungen'!$D$9:$D$108,$A20,'Mieterhöhungen'!$T$9:$T$108),0)</f>
        <v/>
      </c>
    </row>
    <row r="21">
      <c r="A21" s="9" t="inlineStr">
        <is>
          <t>Leipzig</t>
        </is>
      </c>
      <c r="B21" s="19">
        <f>IFERROR(SUMIF('Mieterhöhungen'!$D$9:$D$108,$A21,'Mieterhöhungen'!$T$9:$T$108),0)</f>
        <v/>
      </c>
    </row>
    <row r="22">
      <c r="A22" s="6" t="inlineStr">
        <is>
          <t>Dresden</t>
        </is>
      </c>
      <c r="B22" s="16">
        <f>IFERROR(SUMIF('Mieterhöhungen'!$D$9:$D$108,$A22,'Mieterhöhungen'!$T$9:$T$108),0)</f>
        <v/>
      </c>
    </row>
    <row r="23">
      <c r="A23" s="9" t="inlineStr">
        <is>
          <t>Hannover</t>
        </is>
      </c>
      <c r="B23" s="19">
        <f>IFERROR(SUMIF('Mieterhöhungen'!$D$9:$D$108,$A23,'Mieterhöhungen'!$T$9:$T$108),0)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7" customHeight="1">
      <c r="A1" s="1" t="inlineStr">
        <is>
          <t>Hinweise zur Arbeitsmappe „Mieterhöhung – Neue Heizung“</t>
        </is>
      </c>
    </row>
    <row r="2"/>
    <row r="3">
      <c r="A3" s="2" t="inlineStr">
        <is>
          <t>Bedienung</t>
        </is>
      </c>
      <c r="B3" s="7" t="n"/>
      <c r="C3" s="7" t="n"/>
      <c r="D3" s="7" t="n"/>
      <c r="E3" s="7" t="n"/>
      <c r="F3" s="7" t="n"/>
      <c r="G3" s="7" t="n"/>
      <c r="H3" s="8" t="n"/>
    </row>
    <row r="4" ht="30" customHeight="1">
      <c r="A4" s="24" t="inlineStr">
        <is>
          <t>• Gelbe Zellen sind Eingabefelder.</t>
        </is>
      </c>
      <c r="B4" s="7" t="n"/>
      <c r="C4" s="7" t="n"/>
      <c r="D4" s="7" t="n"/>
      <c r="E4" s="7" t="n"/>
      <c r="F4" s="7" t="n"/>
      <c r="G4" s="7" t="n"/>
      <c r="H4" s="8" t="n"/>
    </row>
    <row r="5" ht="30" customHeight="1">
      <c r="A5" s="29" t="inlineStr">
        <is>
          <t>• Blaue bzw. graue Zellen enthalten Formeln und sollten nur bei Anpassung der Berechnungslogik geändert werden.</t>
        </is>
      </c>
      <c r="B5" s="7" t="n"/>
      <c r="C5" s="7" t="n"/>
      <c r="D5" s="7" t="n"/>
      <c r="E5" s="7" t="n"/>
      <c r="F5" s="7" t="n"/>
      <c r="G5" s="7" t="n"/>
      <c r="H5" s="8" t="n"/>
    </row>
    <row r="6" ht="30" customHeight="1">
      <c r="A6" s="24" t="inlineStr">
        <is>
          <t>• Die Haupttabelle „Mieterhöhungen“ ist für mindestens 100 Fälle vorbereitet.</t>
        </is>
      </c>
      <c r="B6" s="7" t="n"/>
      <c r="C6" s="7" t="n"/>
      <c r="D6" s="7" t="n"/>
      <c r="E6" s="7" t="n"/>
      <c r="F6" s="7" t="n"/>
      <c r="G6" s="7" t="n"/>
      <c r="H6" s="8" t="n"/>
    </row>
    <row r="7" ht="30" customHeight="1">
      <c r="A7" s="29" t="inlineStr">
        <is>
          <t>• Die Kostenpositionen im Blatt „Kosten &amp; Parameter“ sind die zentrale Grundlage für die Berechnung.</t>
        </is>
      </c>
      <c r="B7" s="7" t="n"/>
      <c r="C7" s="7" t="n"/>
      <c r="D7" s="7" t="n"/>
      <c r="E7" s="7" t="n"/>
      <c r="F7" s="7" t="n"/>
      <c r="G7" s="7" t="n"/>
      <c r="H7" s="8" t="n"/>
    </row>
    <row r="8"/>
    <row r="9"/>
    <row r="10">
      <c r="A10" s="2" t="inlineStr">
        <is>
          <t>Berechnungslogik</t>
        </is>
      </c>
      <c r="B10" s="7" t="n"/>
      <c r="C10" s="7" t="n"/>
      <c r="D10" s="7" t="n"/>
      <c r="E10" s="7" t="n"/>
      <c r="F10" s="7" t="n"/>
      <c r="G10" s="7" t="n"/>
      <c r="H10" s="8" t="n"/>
    </row>
    <row r="11" ht="30" customHeight="1">
      <c r="A11" s="24" t="inlineStr">
        <is>
          <t>• Die Kosten müssen in Modernisierung und Erhaltungsaufwand aufgeteilt werden.</t>
        </is>
      </c>
      <c r="B11" s="7" t="n"/>
      <c r="C11" s="7" t="n"/>
      <c r="D11" s="7" t="n"/>
      <c r="E11" s="7" t="n"/>
      <c r="F11" s="7" t="n"/>
      <c r="G11" s="7" t="n"/>
      <c r="H11" s="8" t="n"/>
    </row>
    <row r="12" ht="30" customHeight="1">
      <c r="A12" s="29" t="inlineStr">
        <is>
          <t>• Fördermittel und Zuschüsse sind vor der Berechnung der umlagefähigen Kosten abzuziehen.</t>
        </is>
      </c>
      <c r="B12" s="7" t="n"/>
      <c r="C12" s="7" t="n"/>
      <c r="D12" s="7" t="n"/>
      <c r="E12" s="7" t="n"/>
      <c r="F12" s="7" t="n"/>
      <c r="G12" s="7" t="n"/>
      <c r="H12" s="8" t="n"/>
    </row>
    <row r="13" ht="30" customHeight="1">
      <c r="A13" s="24" t="inlineStr">
        <is>
          <t>• Die Kostenanteile der Wohnungen werden in dieser Planungshilfe nach Wohnfläche verteilt.</t>
        </is>
      </c>
      <c r="B13" s="7" t="n"/>
      <c r="C13" s="7" t="n"/>
      <c r="D13" s="7" t="n"/>
      <c r="E13" s="7" t="n"/>
      <c r="F13" s="7" t="n"/>
      <c r="G13" s="7" t="n"/>
      <c r="H13" s="8" t="n"/>
    </row>
    <row r="14" ht="30" customHeight="1">
      <c r="A14" s="29" t="inlineStr">
        <is>
          <t>• Der Umlagesatz und der interne Orientierungswert können im Blatt „Kosten &amp; Parameter“ angepasst werden.</t>
        </is>
      </c>
      <c r="B14" s="7" t="n"/>
      <c r="C14" s="7" t="n"/>
      <c r="D14" s="7" t="n"/>
      <c r="E14" s="7" t="n"/>
      <c r="F14" s="7" t="n"/>
      <c r="G14" s="7" t="n"/>
      <c r="H14" s="8" t="n"/>
    </row>
    <row r="15"/>
    <row r="16"/>
    <row r="17">
      <c r="A17" s="2" t="inlineStr">
        <is>
          <t>Rechtliche und organisatorische Hinweise</t>
        </is>
      </c>
      <c r="B17" s="7" t="n"/>
      <c r="C17" s="7" t="n"/>
      <c r="D17" s="7" t="n"/>
      <c r="E17" s="7" t="n"/>
      <c r="F17" s="7" t="n"/>
      <c r="G17" s="7" t="n"/>
      <c r="H17" s="8" t="n"/>
    </row>
    <row r="18" ht="30" customHeight="1">
      <c r="A18" s="24" t="inlineStr">
        <is>
          <t>• Die tatsächliche Mieterhöhung erfordert eine formgerechte Modernisierungsankündigung und Mieterhöhungserklärung.</t>
        </is>
      </c>
      <c r="B18" s="7" t="n"/>
      <c r="C18" s="7" t="n"/>
      <c r="D18" s="7" t="n"/>
      <c r="E18" s="7" t="n"/>
      <c r="F18" s="7" t="n"/>
      <c r="G18" s="7" t="n"/>
      <c r="H18" s="8" t="n"/>
    </row>
    <row r="19" ht="30" customHeight="1">
      <c r="A19" s="29" t="inlineStr">
        <is>
          <t>• Kappungsgrenzen, Härteeinwand, Mietspiegel, BGB-Vorgaben und regionale Besonderheiten müssen geprüft werden.</t>
        </is>
      </c>
      <c r="B19" s="7" t="n"/>
      <c r="C19" s="7" t="n"/>
      <c r="D19" s="7" t="n"/>
      <c r="E19" s="7" t="n"/>
      <c r="F19" s="7" t="n"/>
      <c r="G19" s="7" t="n"/>
      <c r="H19" s="8" t="n"/>
    </row>
    <row r="20" ht="30" customHeight="1">
      <c r="A20" s="24" t="inlineStr">
        <is>
          <t>• Die Arbeitsmappe dient nur als überschlägige Planungshilfe und ersetzt keine rechtliche Beratung oder Prüfung.</t>
        </is>
      </c>
      <c r="B20" s="7" t="n"/>
      <c r="C20" s="7" t="n"/>
      <c r="D20" s="7" t="n"/>
      <c r="E20" s="7" t="n"/>
      <c r="F20" s="7" t="n"/>
      <c r="G20" s="7" t="n"/>
      <c r="H20" s="8" t="n"/>
    </row>
    <row r="21" ht="30" customHeight="1">
      <c r="A21" s="29" t="inlineStr">
        <is>
          <t>• Datenschutz gemäß DSGVO beachten; alle Beispieldaten dieser Arbeitsmappe sind fiktiv.</t>
        </is>
      </c>
      <c r="B21" s="7" t="n"/>
      <c r="C21" s="7" t="n"/>
      <c r="D21" s="7" t="n"/>
      <c r="E21" s="7" t="n"/>
      <c r="F21" s="7" t="n"/>
      <c r="G21" s="7" t="n"/>
      <c r="H21" s="8" t="n"/>
    </row>
  </sheetData>
  <mergeCells count="16">
    <mergeCell ref="A1:H1"/>
    <mergeCell ref="A3:H3"/>
    <mergeCell ref="A4:H4"/>
    <mergeCell ref="A5:H5"/>
    <mergeCell ref="A6:H6"/>
    <mergeCell ref="A7:H7"/>
    <mergeCell ref="A10:H10"/>
    <mergeCell ref="A11:H11"/>
    <mergeCell ref="A12:H12"/>
    <mergeCell ref="A13:H13"/>
    <mergeCell ref="A14:H14"/>
    <mergeCell ref="A17:H17"/>
    <mergeCell ref="A18:H18"/>
    <mergeCell ref="A19:H19"/>
    <mergeCell ref="A20:H20"/>
    <mergeCell ref="A21:H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2026-09-11T10:30:53Z</dcterms:created>
  <dcterms:modified xmlns:dcterms="http://purl.org/dc/terms/" xmlns:xsi="http://www.w3.org/2001/XMLSchema-instance" xsi:type="dcterms:W3CDTF">2026-09-11T10:30:53Z</dcterms:modified>
</cp:coreProperties>
</file>