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etverträge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Indexdaten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'Mietverträge'!$A$4:$U$104</definedName>
    <definedName name="_xlnm._FilterDatabase" localSheetId="2" hidden="1">'Indexdaten'!$A$4:$E$104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.##0,00"/>
    <numFmt numFmtId="165" formatCode="DD.MM.YYYY"/>
    <numFmt numFmtId="166" formatCode="#.##0,00 &quot;€&quot;"/>
    <numFmt numFmtId="167" formatCode="0,00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F2937"/>
      <sz val="10"/>
    </font>
    <font>
      <name val="Aptos"/>
      <b val="1"/>
      <color rgb="00FFFFFF"/>
      <sz val="11"/>
    </font>
    <font>
      <name val="Aptos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FFBEB"/>
      </patternFill>
    </fill>
    <fill>
      <patternFill patternType="solid">
        <fgColor rgb="00EEF2F7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2C4C73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164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Kaltmiete vor und nach Indexanpassung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'Mietverträge'!J4</f>
            </strRef>
          </tx>
          <spPr>
            <a:solidFill xmlns:a="http://schemas.openxmlformats.org/drawingml/2006/main">
              <a:srgbClr val="1E3A5F"/>
            </a:solidFill>
            <a:ln xmlns:a="http://schemas.openxmlformats.org/drawingml/2006/main">
              <a:prstDash val="solid"/>
            </a:ln>
          </spPr>
          <cat>
            <numRef>
              <f>'Mietverträge'!$A$5:$A$104</f>
            </numRef>
          </cat>
          <val>
            <numRef>
              <f>'Mietverträge'!$J$5:$J$104</f>
            </numRef>
          </val>
        </ser>
        <ser>
          <idx val="1"/>
          <order val="1"/>
          <tx>
            <strRef>
              <f>'Mietverträge'!P4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'Mietverträge'!$A$5:$A$104</f>
            </numRef>
          </cat>
          <val>
            <numRef>
              <f>'Mietverträge'!$P$5:$P$104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Mietvertrag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Kaltmiete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Monatliche Mehrmiete je Stadt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'Übersicht'!E4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'Übersicht'!$D$5:$D$12</f>
            </numRef>
          </cat>
          <val>
            <numRef>
              <f>'Übersicht'!$E$5:$E$12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Mehrmiete in €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Stadt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Verteilung der Prüfstatus</a:t>
            </a:r>
          </a:p>
        </rich>
      </tx>
    </title>
    <plotArea>
      <pieChart>
        <varyColors val="1"/>
        <ser>
          <idx val="0"/>
          <order val="0"/>
          <tx>
            <strRef>
              <f>'Übersicht'!H4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'Übersicht'!$G$5:$G$7</f>
            </numRef>
          </cat>
          <val>
            <numRef>
              <f>'Übersicht'!$H$5:$H$7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15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32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7" customWidth="1" min="3" max="3"/>
    <col width="18" customWidth="1" min="4" max="4"/>
    <col width="15" customWidth="1" min="5" max="5"/>
    <col width="14" customWidth="1" min="6" max="6"/>
    <col width="19" customWidth="1" min="7" max="7"/>
    <col width="15" customWidth="1" min="8" max="8"/>
    <col width="14" customWidth="1" min="9" max="9"/>
    <col width="17" customWidth="1" min="10" max="10"/>
    <col width="15" customWidth="1" min="11" max="11"/>
    <col width="14" customWidth="1" min="12" max="12"/>
    <col width="16" customWidth="1" min="13" max="13"/>
    <col width="22" customWidth="1" min="14" max="14"/>
    <col width="20" customWidth="1" min="15" max="15"/>
    <col width="16" customWidth="1" min="16" max="16"/>
    <col width="18" customWidth="1" min="17" max="17"/>
    <col width="13" customWidth="1" min="18" max="18"/>
    <col width="21" customWidth="1" min="19" max="19"/>
    <col width="25" customWidth="1" min="20" max="20"/>
    <col width="34" customWidth="1" min="21" max="21"/>
  </cols>
  <sheetData>
    <row r="1" ht="28" customHeight="1">
      <c r="A1" s="1" t="inlineStr">
        <is>
          <t>Verwaltung von Indexmietverträgen</t>
        </is>
      </c>
    </row>
    <row r="2" ht="32" customHeight="1">
      <c r="A2" s="2" t="inlineStr">
        <is>
          <t>Beispieldaten zur Berechnung einer Indexmieterhöhung gemäß § 557b BGB – amtliche Destatis-Werte und rechtliche Voraussetzungen vor Versand prüfen.</t>
        </is>
      </c>
    </row>
    <row r="3"/>
    <row r="4" ht="42" customHeight="1">
      <c r="A4" s="3" t="inlineStr">
        <is>
          <t>Vertrags-ID</t>
        </is>
      </c>
      <c r="B4" s="3" t="inlineStr">
        <is>
          <t>Mieter/in</t>
        </is>
      </c>
      <c r="C4" s="3" t="inlineStr">
        <is>
          <t>Adresse</t>
        </is>
      </c>
      <c r="D4" s="3" t="inlineStr">
        <is>
          <t>Stadt</t>
        </is>
      </c>
      <c r="E4" s="3" t="inlineStr">
        <is>
          <t>Wohnfläche m²</t>
        </is>
      </c>
      <c r="F4" s="3" t="inlineStr">
        <is>
          <t>Mietbeginn</t>
        </is>
      </c>
      <c r="G4" s="3" t="inlineStr">
        <is>
          <t>Letzte Indexmieterhöhung</t>
        </is>
      </c>
      <c r="H4" s="3" t="inlineStr">
        <is>
          <t>Indexmonat alt</t>
        </is>
      </c>
      <c r="I4" s="3" t="inlineStr">
        <is>
          <t>Indexwert alt</t>
        </is>
      </c>
      <c r="J4" s="3" t="inlineStr">
        <is>
          <t>Kaltmiete aktuell</t>
        </is>
      </c>
      <c r="K4" s="3" t="inlineStr">
        <is>
          <t>Indexmonat neu</t>
        </is>
      </c>
      <c r="L4" s="3" t="inlineStr">
        <is>
          <t>Indexwert neu</t>
        </is>
      </c>
      <c r="M4" s="3" t="inlineStr">
        <is>
          <t>Indexveränderung %</t>
        </is>
      </c>
      <c r="N4" s="3" t="inlineStr">
        <is>
          <t>Frühestmöglicher Erhöhungstermin</t>
        </is>
      </c>
      <c r="O4" s="3" t="inlineStr">
        <is>
          <t>Wirksamkeit der Erhöhung</t>
        </is>
      </c>
      <c r="P4" s="3" t="inlineStr">
        <is>
          <t>Neue Kaltmiete</t>
        </is>
      </c>
      <c r="Q4" s="3" t="inlineStr">
        <is>
          <t>Monatliche Erhöhung €</t>
        </is>
      </c>
      <c r="R4" s="3" t="inlineStr">
        <is>
          <t>Erhöhung %</t>
        </is>
      </c>
      <c r="S4" s="3" t="inlineStr">
        <is>
          <t>Prüfstatus</t>
        </is>
      </c>
      <c r="T4" s="3" t="inlineStr">
        <is>
          <t>Schriftliche Begründung erforderlich</t>
        </is>
      </c>
      <c r="U4" s="3" t="inlineStr">
        <is>
          <t>Bemerkung</t>
        </is>
      </c>
    </row>
    <row r="5">
      <c r="A5" s="4" t="inlineStr">
        <is>
          <t>IM-2026-001</t>
        </is>
      </c>
      <c r="B5" s="4" t="inlineStr">
        <is>
          <t>Thomas Müller</t>
        </is>
      </c>
      <c r="C5" s="4" t="inlineStr">
        <is>
          <t>Kastanienallee 18, 10435</t>
        </is>
      </c>
      <c r="D5" s="4" t="inlineStr">
        <is>
          <t>Berlin</t>
        </is>
      </c>
      <c r="E5" s="28" t="n">
        <v>68.5</v>
      </c>
      <c r="F5" s="6" t="n">
        <v>46037</v>
      </c>
      <c r="G5" s="6" t="n">
        <v>46036</v>
      </c>
      <c r="H5" s="6" t="n">
        <v>46023</v>
      </c>
      <c r="I5" s="28" t="n">
        <v>123.5</v>
      </c>
      <c r="J5" s="29" t="n">
        <v>1050</v>
      </c>
      <c r="K5" s="6" t="n">
        <v>46266</v>
      </c>
      <c r="L5" s="30">
        <f>IF(K5="","",IFERROR(VLOOKUP(K5,'Indexdaten'!$A$5:$B$104,2,FALSE),""))</f>
        <v/>
      </c>
      <c r="M5" s="31">
        <f>IF(OR(I5="",L5=""),"",IFERROR((L5-I5)/I5,0))</f>
        <v/>
      </c>
      <c r="N5" s="10">
        <f>IF(G5="","",DATE(YEAR(G5)+1,MONTH(G5),DAY(G5)))</f>
        <v/>
      </c>
      <c r="O5" s="10">
        <f>IF(N5="","",MAX(DATE(YEAR(N5),MONTH(N5)+1,1),DATE(YEAR(TODAY()),MONTH(TODAY())+1,1)))</f>
        <v/>
      </c>
      <c r="P5" s="32">
        <f>IF(OR(J5="",M5=""),"",J5*(1+M5))</f>
        <v/>
      </c>
      <c r="Q5" s="32">
        <f>IF(OR(P5="",J5=""),"",P5-J5)</f>
        <v/>
      </c>
      <c r="R5" s="31">
        <f>IF(OR(P5="",J5=""),"",IFERROR(P5/J5-1,0))</f>
        <v/>
      </c>
      <c r="S5" s="12">
        <f>IF(A5="","",IF(OR(G5="",I5="",L5=""),"Prüfung erforderlich",IF(N5&gt;TODAY(),"Wartefrist","Erhöhung möglich")))</f>
        <v/>
      </c>
      <c r="T5" s="12">
        <f>IF(A5="","",IF(S5="Erhöhung möglich","Ja","Nein"))</f>
        <v/>
      </c>
      <c r="U5" s="4" t="inlineStr">
        <is>
          <t>Indexwerte als Beispiel hinterlegt</t>
        </is>
      </c>
    </row>
    <row r="6">
      <c r="A6" s="4" t="inlineStr">
        <is>
          <t>IM-2026-002</t>
        </is>
      </c>
      <c r="B6" s="4" t="inlineStr">
        <is>
          <t>Anna Schmidt</t>
        </is>
      </c>
      <c r="C6" s="4" t="inlineStr">
        <is>
          <t>Leopoldstraße 84, 80802</t>
        </is>
      </c>
      <c r="D6" s="4" t="inlineStr">
        <is>
          <t>München</t>
        </is>
      </c>
      <c r="E6" s="28" t="n">
        <v>74</v>
      </c>
      <c r="F6" s="6" t="n">
        <v>46054</v>
      </c>
      <c r="G6" s="6" t="n">
        <v>46068</v>
      </c>
      <c r="H6" s="6" t="n">
        <v>46054</v>
      </c>
      <c r="I6" s="28" t="n">
        <v>123.8</v>
      </c>
      <c r="J6" s="29" t="n">
        <v>1420</v>
      </c>
      <c r="K6" s="6" t="n">
        <v>46266</v>
      </c>
      <c r="L6" s="30">
        <f>IF(K6="","",IFERROR(VLOOKUP(K6,'Indexdaten'!$A$5:$B$104,2,FALSE),""))</f>
        <v/>
      </c>
      <c r="M6" s="31">
        <f>IF(OR(I6="",L6=""),"",IFERROR((L6-I6)/I6,0))</f>
        <v/>
      </c>
      <c r="N6" s="10">
        <f>IF(G6="","",DATE(YEAR(G6)+1,MONTH(G6),DAY(G6)))</f>
        <v/>
      </c>
      <c r="O6" s="10">
        <f>IF(N6="","",MAX(DATE(YEAR(N6),MONTH(N6)+1,1),DATE(YEAR(TODAY()),MONTH(TODAY())+1,1)))</f>
        <v/>
      </c>
      <c r="P6" s="32">
        <f>IF(OR(J6="",M6=""),"",J6*(1+M6))</f>
        <v/>
      </c>
      <c r="Q6" s="32">
        <f>IF(OR(P6="",J6=""),"",P6-J6)</f>
        <v/>
      </c>
      <c r="R6" s="31">
        <f>IF(OR(P6="",J6=""),"",IFERROR(P6/J6-1,0))</f>
        <v/>
      </c>
      <c r="S6" s="12">
        <f>IF(A6="","",IF(OR(G6="",I6="",L6=""),"Prüfung erforderlich",IF(N6&gt;TODAY(),"Wartefrist","Erhöhung möglich")))</f>
        <v/>
      </c>
      <c r="T6" s="12">
        <f>IF(A6="","",IF(S6="Erhöhung möglich","Ja","Nein"))</f>
        <v/>
      </c>
      <c r="U6" s="4" t="inlineStr">
        <is>
          <t>Schreiben erst nach Wartefrist vorbereiten</t>
        </is>
      </c>
    </row>
    <row r="7">
      <c r="A7" s="4" t="inlineStr">
        <is>
          <t>IM-2026-003</t>
        </is>
      </c>
      <c r="B7" s="4" t="inlineStr">
        <is>
          <t>Michael Weber</t>
        </is>
      </c>
      <c r="C7" s="4" t="inlineStr">
        <is>
          <t>Eppendorfer Weg 112, 20259</t>
        </is>
      </c>
      <c r="D7" s="4" t="inlineStr">
        <is>
          <t>Hamburg</t>
        </is>
      </c>
      <c r="E7" s="28" t="n">
        <v>59</v>
      </c>
      <c r="F7" s="6" t="n">
        <v>46082</v>
      </c>
      <c r="G7" s="6" t="n">
        <v>46101</v>
      </c>
      <c r="H7" s="6" t="n">
        <v>46082</v>
      </c>
      <c r="I7" s="28" t="n">
        <v>124.1</v>
      </c>
      <c r="J7" s="29" t="n">
        <v>930</v>
      </c>
      <c r="K7" s="6" t="n">
        <v>46296</v>
      </c>
      <c r="L7" s="30">
        <f>IF(K7="","",IFERROR(VLOOKUP(K7,'Indexdaten'!$A$5:$B$104,2,FALSE),""))</f>
        <v/>
      </c>
      <c r="M7" s="31">
        <f>IF(OR(I7="",L7=""),"",IFERROR((L7-I7)/I7,0))</f>
        <v/>
      </c>
      <c r="N7" s="10">
        <f>IF(G7="","",DATE(YEAR(G7)+1,MONTH(G7),DAY(G7)))</f>
        <v/>
      </c>
      <c r="O7" s="10">
        <f>IF(N7="","",MAX(DATE(YEAR(N7),MONTH(N7)+1,1),DATE(YEAR(TODAY()),MONTH(TODAY())+1,1)))</f>
        <v/>
      </c>
      <c r="P7" s="32">
        <f>IF(OR(J7="",M7=""),"",J7*(1+M7))</f>
        <v/>
      </c>
      <c r="Q7" s="32">
        <f>IF(OR(P7="",J7=""),"",P7-J7)</f>
        <v/>
      </c>
      <c r="R7" s="31">
        <f>IF(OR(P7="",J7=""),"",IFERROR(P7/J7-1,0))</f>
        <v/>
      </c>
      <c r="S7" s="12">
        <f>IF(A7="","",IF(OR(G7="",I7="",L7=""),"Prüfung erforderlich",IF(N7&gt;TODAY(),"Wartefrist","Erhöhung möglich")))</f>
        <v/>
      </c>
      <c r="T7" s="12">
        <f>IF(A7="","",IF(S7="Erhöhung möglich","Ja","Nein"))</f>
        <v/>
      </c>
      <c r="U7" s="4" t="inlineStr">
        <is>
          <t>Kleiner Wohnungsbestand</t>
        </is>
      </c>
    </row>
    <row r="8">
      <c r="A8" s="4" t="inlineStr">
        <is>
          <t>IM-2026-004</t>
        </is>
      </c>
      <c r="B8" s="4" t="inlineStr">
        <is>
          <t>Julia Wagner</t>
        </is>
      </c>
      <c r="C8" s="4" t="inlineStr">
        <is>
          <t>Aachener Straße 245, 50931</t>
        </is>
      </c>
      <c r="D8" s="4" t="inlineStr">
        <is>
          <t>Köln</t>
        </is>
      </c>
      <c r="E8" s="28" t="n">
        <v>82</v>
      </c>
      <c r="F8" s="6" t="n">
        <v>46023</v>
      </c>
      <c r="G8" s="6" t="n">
        <v>46131</v>
      </c>
      <c r="H8" s="6" t="n">
        <v>46023</v>
      </c>
      <c r="I8" s="28" t="n">
        <v>123.5</v>
      </c>
      <c r="J8" s="29" t="n">
        <v>1280</v>
      </c>
      <c r="K8" s="6" t="n">
        <v>46235</v>
      </c>
      <c r="L8" s="30">
        <f>IF(K8="","",IFERROR(VLOOKUP(K8,'Indexdaten'!$A$5:$B$104,2,FALSE),""))</f>
        <v/>
      </c>
      <c r="M8" s="31">
        <f>IF(OR(I8="",L8=""),"",IFERROR((L8-I8)/I8,0))</f>
        <v/>
      </c>
      <c r="N8" s="10">
        <f>IF(G8="","",DATE(YEAR(G8)+1,MONTH(G8),DAY(G8)))</f>
        <v/>
      </c>
      <c r="O8" s="10">
        <f>IF(N8="","",MAX(DATE(YEAR(N8),MONTH(N8)+1,1),DATE(YEAR(TODAY()),MONTH(TODAY())+1,1)))</f>
        <v/>
      </c>
      <c r="P8" s="32">
        <f>IF(OR(J8="",M8=""),"",J8*(1+M8))</f>
        <v/>
      </c>
      <c r="Q8" s="32">
        <f>IF(OR(P8="",J8=""),"",P8-J8)</f>
        <v/>
      </c>
      <c r="R8" s="31">
        <f>IF(OR(P8="",J8=""),"",IFERROR(P8/J8-1,0))</f>
        <v/>
      </c>
      <c r="S8" s="12">
        <f>IF(A8="","",IF(OR(G8="",I8="",L8=""),"Prüfung erforderlich",IF(N8&gt;TODAY(),"Wartefrist","Erhöhung möglich")))</f>
        <v/>
      </c>
      <c r="T8" s="12">
        <f>IF(A8="","",IF(S8="Erhöhung möglich","Ja","Nein"))</f>
        <v/>
      </c>
      <c r="U8" s="4" t="inlineStr">
        <is>
          <t>Berechnung vor Freigabe prüfen</t>
        </is>
      </c>
    </row>
    <row r="9">
      <c r="A9" s="4" t="inlineStr">
        <is>
          <t>IM-2026-005</t>
        </is>
      </c>
      <c r="B9" s="4" t="inlineStr">
        <is>
          <t>Stefan Becker</t>
        </is>
      </c>
      <c r="C9" s="4" t="inlineStr">
        <is>
          <t>Mainzer Landstraße 192, 60327</t>
        </is>
      </c>
      <c r="D9" s="4" t="inlineStr">
        <is>
          <t>Frankfurt am Main</t>
        </is>
      </c>
      <c r="E9" s="28" t="n">
        <v>71.5</v>
      </c>
      <c r="F9" s="6" t="n">
        <v>46127</v>
      </c>
      <c r="G9" s="6" t="n">
        <v>46158</v>
      </c>
      <c r="H9" s="6" t="n">
        <v>46113</v>
      </c>
      <c r="I9" s="28" t="n">
        <v>124.4</v>
      </c>
      <c r="J9" s="29" t="n">
        <v>1195</v>
      </c>
      <c r="K9" s="6" t="n">
        <v>46296</v>
      </c>
      <c r="L9" s="30">
        <f>IF(K9="","",IFERROR(VLOOKUP(K9,'Indexdaten'!$A$5:$B$104,2,FALSE),""))</f>
        <v/>
      </c>
      <c r="M9" s="31">
        <f>IF(OR(I9="",L9=""),"",IFERROR((L9-I9)/I9,0))</f>
        <v/>
      </c>
      <c r="N9" s="10">
        <f>IF(G9="","",DATE(YEAR(G9)+1,MONTH(G9),DAY(G9)))</f>
        <v/>
      </c>
      <c r="O9" s="10">
        <f>IF(N9="","",MAX(DATE(YEAR(N9),MONTH(N9)+1,1),DATE(YEAR(TODAY()),MONTH(TODAY())+1,1)))</f>
        <v/>
      </c>
      <c r="P9" s="32">
        <f>IF(OR(J9="",M9=""),"",J9*(1+M9))</f>
        <v/>
      </c>
      <c r="Q9" s="32">
        <f>IF(OR(P9="",J9=""),"",P9-J9)</f>
        <v/>
      </c>
      <c r="R9" s="31">
        <f>IF(OR(P9="",J9=""),"",IFERROR(P9/J9-1,0))</f>
        <v/>
      </c>
      <c r="S9" s="12">
        <f>IF(A9="","",IF(OR(G9="",I9="",L9=""),"Prüfung erforderlich",IF(N9&gt;TODAY(),"Wartefrist","Erhöhung möglich")))</f>
        <v/>
      </c>
      <c r="T9" s="12">
        <f>IF(A9="","",IF(S9="Erhöhung möglich","Ja","Nein"))</f>
        <v/>
      </c>
      <c r="U9" s="4" t="inlineStr">
        <is>
          <t>Vertragliche Indexklausel dokumentiert</t>
        </is>
      </c>
    </row>
    <row r="10">
      <c r="A10" s="4" t="inlineStr">
        <is>
          <t>IM-2026-006</t>
        </is>
      </c>
      <c r="B10" s="4" t="inlineStr">
        <is>
          <t>Sabine Fischer</t>
        </is>
      </c>
      <c r="C10" s="4" t="inlineStr">
        <is>
          <t>Rotebühlstraße 91, 70178</t>
        </is>
      </c>
      <c r="D10" s="4" t="inlineStr">
        <is>
          <t>Stuttgart</t>
        </is>
      </c>
      <c r="E10" s="28" t="n">
        <v>64</v>
      </c>
      <c r="F10" s="6" t="n">
        <v>46143</v>
      </c>
      <c r="G10" s="6" t="n">
        <v>46184</v>
      </c>
      <c r="H10" s="6" t="n">
        <v>46082</v>
      </c>
      <c r="I10" s="28" t="n">
        <v>124.1</v>
      </c>
      <c r="J10" s="29" t="n">
        <v>1100</v>
      </c>
      <c r="K10" s="6" t="n">
        <v>46266</v>
      </c>
      <c r="L10" s="30">
        <f>IF(K10="","",IFERROR(VLOOKUP(K10,'Indexdaten'!$A$5:$B$104,2,FALSE),""))</f>
        <v/>
      </c>
      <c r="M10" s="31">
        <f>IF(OR(I10="",L10=""),"",IFERROR((L10-I10)/I10,0))</f>
        <v/>
      </c>
      <c r="N10" s="10">
        <f>IF(G10="","",DATE(YEAR(G10)+1,MONTH(G10),DAY(G10)))</f>
        <v/>
      </c>
      <c r="O10" s="10">
        <f>IF(N10="","",MAX(DATE(YEAR(N10),MONTH(N10)+1,1),DATE(YEAR(TODAY()),MONTH(TODAY())+1,1)))</f>
        <v/>
      </c>
      <c r="P10" s="32">
        <f>IF(OR(J10="",M10=""),"",J10*(1+M10))</f>
        <v/>
      </c>
      <c r="Q10" s="32">
        <f>IF(OR(P10="",J10=""),"",P10-J10)</f>
        <v/>
      </c>
      <c r="R10" s="31">
        <f>IF(OR(P10="",J10=""),"",IFERROR(P10/J10-1,0))</f>
        <v/>
      </c>
      <c r="S10" s="12">
        <f>IF(A10="","",IF(OR(G10="",I10="",L10=""),"Prüfung erforderlich",IF(N10&gt;TODAY(),"Wartefrist","Erhöhung möglich")))</f>
        <v/>
      </c>
      <c r="T10" s="12">
        <f>IF(A10="","",IF(S10="Erhöhung möglich","Ja","Nein"))</f>
        <v/>
      </c>
      <c r="U10" s="4" t="inlineStr">
        <is>
          <t>Mietakte digital vollständig</t>
        </is>
      </c>
    </row>
    <row r="11">
      <c r="A11" s="4" t="inlineStr">
        <is>
          <t>IM-2026-007</t>
        </is>
      </c>
      <c r="B11" s="4" t="inlineStr">
        <is>
          <t>Andreas Hoffmann</t>
        </is>
      </c>
      <c r="C11" s="4" t="inlineStr">
        <is>
          <t>Bilker Allee 156, 40217</t>
        </is>
      </c>
      <c r="D11" s="4" t="inlineStr">
        <is>
          <t>Düsseldorf</t>
        </is>
      </c>
      <c r="E11" s="28" t="n">
        <v>77</v>
      </c>
      <c r="F11" s="6" t="n">
        <v>46068</v>
      </c>
      <c r="G11" s="6" t="n">
        <v>46211</v>
      </c>
      <c r="H11" s="6" t="n">
        <v>46143</v>
      </c>
      <c r="I11" s="28" t="n">
        <v>124.8</v>
      </c>
      <c r="J11" s="29" t="n">
        <v>1365</v>
      </c>
      <c r="K11" s="6" t="n">
        <v>46327</v>
      </c>
      <c r="L11" s="30">
        <f>IF(K11="","",IFERROR(VLOOKUP(K11,'Indexdaten'!$A$5:$B$104,2,FALSE),""))</f>
        <v/>
      </c>
      <c r="M11" s="31">
        <f>IF(OR(I11="",L11=""),"",IFERROR((L11-I11)/I11,0))</f>
        <v/>
      </c>
      <c r="N11" s="10">
        <f>IF(G11="","",DATE(YEAR(G11)+1,MONTH(G11),DAY(G11)))</f>
        <v/>
      </c>
      <c r="O11" s="10">
        <f>IF(N11="","",MAX(DATE(YEAR(N11),MONTH(N11)+1,1),DATE(YEAR(TODAY()),MONTH(TODAY())+1,1)))</f>
        <v/>
      </c>
      <c r="P11" s="32">
        <f>IF(OR(J11="",M11=""),"",J11*(1+M11))</f>
        <v/>
      </c>
      <c r="Q11" s="32">
        <f>IF(OR(P11="",J11=""),"",P11-J11)</f>
        <v/>
      </c>
      <c r="R11" s="31">
        <f>IF(OR(P11="",J11=""),"",IFERROR(P11/J11-1,0))</f>
        <v/>
      </c>
      <c r="S11" s="12">
        <f>IF(A11="","",IF(OR(G11="",I11="",L11=""),"Prüfung erforderlich",IF(N11&gt;TODAY(),"Wartefrist","Erhöhung möglich")))</f>
        <v/>
      </c>
      <c r="T11" s="12">
        <f>IF(A11="","",IF(S11="Erhöhung möglich","Ja","Nein"))</f>
        <v/>
      </c>
      <c r="U11" s="4" t="inlineStr">
        <is>
          <t>Neuer Indexmonat noch nicht als Beispieldatum vorhanden</t>
        </is>
      </c>
    </row>
    <row r="12">
      <c r="A12" s="4" t="inlineStr">
        <is>
          <t>IM-2026-008</t>
        </is>
      </c>
      <c r="B12" s="4" t="inlineStr">
        <is>
          <t>Katrin Schulz</t>
        </is>
      </c>
      <c r="C12" s="4" t="inlineStr">
        <is>
          <t>Karl-Liebknecht-Straße 58, 04107</t>
        </is>
      </c>
      <c r="D12" s="4" t="inlineStr">
        <is>
          <t>Leipzig</t>
        </is>
      </c>
      <c r="E12" s="28" t="n">
        <v>55</v>
      </c>
      <c r="F12" s="6" t="n">
        <v>46174</v>
      </c>
      <c r="G12" s="6" t="n">
        <v>46234</v>
      </c>
      <c r="H12" s="6" t="n">
        <v>46054</v>
      </c>
      <c r="I12" s="28" t="n">
        <v>123.8</v>
      </c>
      <c r="J12" s="29" t="n">
        <v>815</v>
      </c>
      <c r="K12" s="6" t="n">
        <v>46235</v>
      </c>
      <c r="L12" s="30">
        <f>IF(K12="","",IFERROR(VLOOKUP(K12,'Indexdaten'!$A$5:$B$104,2,FALSE),""))</f>
        <v/>
      </c>
      <c r="M12" s="31">
        <f>IF(OR(I12="",L12=""),"",IFERROR((L12-I12)/I12,0))</f>
        <v/>
      </c>
      <c r="N12" s="10">
        <f>IF(G12="","",DATE(YEAR(G12)+1,MONTH(G12),DAY(G12)))</f>
        <v/>
      </c>
      <c r="O12" s="10">
        <f>IF(N12="","",MAX(DATE(YEAR(N12),MONTH(N12)+1,1),DATE(YEAR(TODAY()),MONTH(TODAY())+1,1)))</f>
        <v/>
      </c>
      <c r="P12" s="32">
        <f>IF(OR(J12="",M12=""),"",J12*(1+M12))</f>
        <v/>
      </c>
      <c r="Q12" s="32">
        <f>IF(OR(P12="",J12=""),"",P12-J12)</f>
        <v/>
      </c>
      <c r="R12" s="31">
        <f>IF(OR(P12="",J12=""),"",IFERROR(P12/J12-1,0))</f>
        <v/>
      </c>
      <c r="S12" s="12">
        <f>IF(A12="","",IF(OR(G12="",I12="",L12=""),"Prüfung erforderlich",IF(N12&gt;TODAY(),"Wartefrist","Erhöhung möglich")))</f>
        <v/>
      </c>
      <c r="T12" s="12">
        <f>IF(A12="","",IF(S12="Erhöhung möglich","Ja","Nein"))</f>
        <v/>
      </c>
      <c r="U12" s="4" t="inlineStr">
        <is>
          <t>Kommunikation mit Mieterin vormerken</t>
        </is>
      </c>
    </row>
    <row r="13">
      <c r="A13" s="4" t="inlineStr">
        <is>
          <t>IM-2026-009</t>
        </is>
      </c>
      <c r="B13" s="4" t="inlineStr">
        <is>
          <t>Lukas Neumann</t>
        </is>
      </c>
      <c r="C13" s="4" t="inlineStr">
        <is>
          <t>Weserstraße 42, 12045</t>
        </is>
      </c>
      <c r="D13" s="4" t="inlineStr">
        <is>
          <t>Berlin</t>
        </is>
      </c>
      <c r="E13" s="28" t="n">
        <v>48.5</v>
      </c>
      <c r="F13" s="6" t="n">
        <v>46204</v>
      </c>
      <c r="G13" s="6" t="n">
        <v>46251</v>
      </c>
      <c r="H13" s="6" t="n">
        <v>46174</v>
      </c>
      <c r="I13" s="28" t="n">
        <v>125.1</v>
      </c>
      <c r="J13" s="29" t="n">
        <v>890</v>
      </c>
      <c r="K13" s="6" t="n">
        <v>46296</v>
      </c>
      <c r="L13" s="30">
        <f>IF(K13="","",IFERROR(VLOOKUP(K13,'Indexdaten'!$A$5:$B$104,2,FALSE),""))</f>
        <v/>
      </c>
      <c r="M13" s="31">
        <f>IF(OR(I13="",L13=""),"",IFERROR((L13-I13)/I13,0))</f>
        <v/>
      </c>
      <c r="N13" s="10">
        <f>IF(G13="","",DATE(YEAR(G13)+1,MONTH(G13),DAY(G13)))</f>
        <v/>
      </c>
      <c r="O13" s="10">
        <f>IF(N13="","",MAX(DATE(YEAR(N13),MONTH(N13)+1,1),DATE(YEAR(TODAY()),MONTH(TODAY())+1,1)))</f>
        <v/>
      </c>
      <c r="P13" s="32">
        <f>IF(OR(J13="",M13=""),"",J13*(1+M13))</f>
        <v/>
      </c>
      <c r="Q13" s="32">
        <f>IF(OR(P13="",J13=""),"",P13-J13)</f>
        <v/>
      </c>
      <c r="R13" s="31">
        <f>IF(OR(P13="",J13=""),"",IFERROR(P13/J13-1,0))</f>
        <v/>
      </c>
      <c r="S13" s="12">
        <f>IF(A13="","",IF(OR(G13="",I13="",L13=""),"Prüfung erforderlich",IF(N13&gt;TODAY(),"Wartefrist","Erhöhung möglich")))</f>
        <v/>
      </c>
      <c r="T13" s="12">
        <f>IF(A13="","",IF(S13="Erhöhung möglich","Ja","Nein"))</f>
        <v/>
      </c>
      <c r="U13" s="4" t="inlineStr">
        <is>
          <t>Indexbasis im Vertrag prüfen</t>
        </is>
      </c>
    </row>
    <row r="14">
      <c r="A14" s="4" t="inlineStr">
        <is>
          <t>IM-2026-010</t>
        </is>
      </c>
      <c r="B14" s="4" t="inlineStr">
        <is>
          <t>Monika Richter</t>
        </is>
      </c>
      <c r="C14" s="4" t="inlineStr">
        <is>
          <t>Osterstraße 139, 20255</t>
        </is>
      </c>
      <c r="D14" s="4" t="inlineStr">
        <is>
          <t>Hamburg</t>
        </is>
      </c>
      <c r="E14" s="28" t="n">
        <v>88</v>
      </c>
      <c r="F14" s="6" t="n">
        <v>46235</v>
      </c>
      <c r="G14" s="6" t="n">
        <v>46264</v>
      </c>
      <c r="H14" s="6" t="n">
        <v>46113</v>
      </c>
      <c r="I14" s="28" t="n">
        <v>124.4</v>
      </c>
      <c r="J14" s="29" t="n">
        <v>1540</v>
      </c>
      <c r="K14" s="6" t="n">
        <v>46266</v>
      </c>
      <c r="L14" s="30">
        <f>IF(K14="","",IFERROR(VLOOKUP(K14,'Indexdaten'!$A$5:$B$104,2,FALSE),""))</f>
        <v/>
      </c>
      <c r="M14" s="31">
        <f>IF(OR(I14="",L14=""),"",IFERROR((L14-I14)/I14,0))</f>
        <v/>
      </c>
      <c r="N14" s="10">
        <f>IF(G14="","",DATE(YEAR(G14)+1,MONTH(G14),DAY(G14)))</f>
        <v/>
      </c>
      <c r="O14" s="10">
        <f>IF(N14="","",MAX(DATE(YEAR(N14),MONTH(N14)+1,1),DATE(YEAR(TODAY()),MONTH(TODAY())+1,1)))</f>
        <v/>
      </c>
      <c r="P14" s="32">
        <f>IF(OR(J14="",M14=""),"",J14*(1+M14))</f>
        <v/>
      </c>
      <c r="Q14" s="32">
        <f>IF(OR(P14="",J14=""),"",P14-J14)</f>
        <v/>
      </c>
      <c r="R14" s="31">
        <f>IF(OR(P14="",J14=""),"",IFERROR(P14/J14-1,0))</f>
        <v/>
      </c>
      <c r="S14" s="12">
        <f>IF(A14="","",IF(OR(G14="",I14="",L14=""),"Prüfung erforderlich",IF(N14&gt;TODAY(),"Wartefrist","Erhöhung möglich")))</f>
        <v/>
      </c>
      <c r="T14" s="12">
        <f>IF(A14="","",IF(S14="Erhöhung möglich","Ja","Nein"))</f>
        <v/>
      </c>
      <c r="U14" s="4" t="inlineStr">
        <is>
          <t>Versandweg Textform festlegen</t>
        </is>
      </c>
    </row>
    <row r="15">
      <c r="A15" s="4" t="n"/>
      <c r="B15" s="4" t="n"/>
      <c r="C15" s="4" t="n"/>
      <c r="D15" s="4" t="n"/>
      <c r="E15" s="28" t="n"/>
      <c r="F15" s="6" t="n"/>
      <c r="G15" s="6" t="n"/>
      <c r="H15" s="6" t="n"/>
      <c r="I15" s="28" t="n"/>
      <c r="J15" s="29" t="n"/>
      <c r="K15" s="6" t="n"/>
      <c r="L15" s="30">
        <f>IF(K15="","",IFERROR(VLOOKUP(K15,'Indexdaten'!$A$5:$B$104,2,FALSE),""))</f>
        <v/>
      </c>
      <c r="M15" s="31">
        <f>IF(OR(I15="",L15=""),"",IFERROR((L15-I15)/I15,0))</f>
        <v/>
      </c>
      <c r="N15" s="10">
        <f>IF(G15="","",DATE(YEAR(G15)+1,MONTH(G15),DAY(G15)))</f>
        <v/>
      </c>
      <c r="O15" s="10">
        <f>IF(N15="","",MAX(DATE(YEAR(N15),MONTH(N15)+1,1),DATE(YEAR(TODAY()),MONTH(TODAY())+1,1)))</f>
        <v/>
      </c>
      <c r="P15" s="32">
        <f>IF(OR(J15="",M15=""),"",J15*(1+M15))</f>
        <v/>
      </c>
      <c r="Q15" s="32">
        <f>IF(OR(P15="",J15=""),"",P15-J15)</f>
        <v/>
      </c>
      <c r="R15" s="31">
        <f>IF(OR(P15="",J15=""),"",IFERROR(P15/J15-1,0))</f>
        <v/>
      </c>
      <c r="S15" s="12">
        <f>IF(A15="","",IF(OR(G15="",I15="",L15=""),"Prüfung erforderlich",IF(N15&gt;TODAY(),"Wartefrist","Erhöhung möglich")))</f>
        <v/>
      </c>
      <c r="T15" s="12">
        <f>IF(A15="","",IF(S15="Erhöhung möglich","Ja","Nein"))</f>
        <v/>
      </c>
      <c r="U15" s="4" t="n"/>
    </row>
    <row r="16">
      <c r="A16" s="4" t="n"/>
      <c r="B16" s="4" t="n"/>
      <c r="C16" s="4" t="n"/>
      <c r="D16" s="4" t="n"/>
      <c r="E16" s="28" t="n"/>
      <c r="F16" s="6" t="n"/>
      <c r="G16" s="6" t="n"/>
      <c r="H16" s="6" t="n"/>
      <c r="I16" s="28" t="n"/>
      <c r="J16" s="29" t="n"/>
      <c r="K16" s="6" t="n"/>
      <c r="L16" s="30">
        <f>IF(K16="","",IFERROR(VLOOKUP(K16,'Indexdaten'!$A$5:$B$104,2,FALSE),""))</f>
        <v/>
      </c>
      <c r="M16" s="31">
        <f>IF(OR(I16="",L16=""),"",IFERROR((L16-I16)/I16,0))</f>
        <v/>
      </c>
      <c r="N16" s="10">
        <f>IF(G16="","",DATE(YEAR(G16)+1,MONTH(G16),DAY(G16)))</f>
        <v/>
      </c>
      <c r="O16" s="10">
        <f>IF(N16="","",MAX(DATE(YEAR(N16),MONTH(N16)+1,1),DATE(YEAR(TODAY()),MONTH(TODAY())+1,1)))</f>
        <v/>
      </c>
      <c r="P16" s="32">
        <f>IF(OR(J16="",M16=""),"",J16*(1+M16))</f>
        <v/>
      </c>
      <c r="Q16" s="32">
        <f>IF(OR(P16="",J16=""),"",P16-J16)</f>
        <v/>
      </c>
      <c r="R16" s="31">
        <f>IF(OR(P16="",J16=""),"",IFERROR(P16/J16-1,0))</f>
        <v/>
      </c>
      <c r="S16" s="12">
        <f>IF(A16="","",IF(OR(G16="",I16="",L16=""),"Prüfung erforderlich",IF(N16&gt;TODAY(),"Wartefrist","Erhöhung möglich")))</f>
        <v/>
      </c>
      <c r="T16" s="12">
        <f>IF(A16="","",IF(S16="Erhöhung möglich","Ja","Nein"))</f>
        <v/>
      </c>
      <c r="U16" s="4" t="n"/>
    </row>
    <row r="17">
      <c r="A17" s="4" t="n"/>
      <c r="B17" s="4" t="n"/>
      <c r="C17" s="4" t="n"/>
      <c r="D17" s="4" t="n"/>
      <c r="E17" s="28" t="n"/>
      <c r="F17" s="6" t="n"/>
      <c r="G17" s="6" t="n"/>
      <c r="H17" s="6" t="n"/>
      <c r="I17" s="28" t="n"/>
      <c r="J17" s="29" t="n"/>
      <c r="K17" s="6" t="n"/>
      <c r="L17" s="30">
        <f>IF(K17="","",IFERROR(VLOOKUP(K17,'Indexdaten'!$A$5:$B$104,2,FALSE),""))</f>
        <v/>
      </c>
      <c r="M17" s="31">
        <f>IF(OR(I17="",L17=""),"",IFERROR((L17-I17)/I17,0))</f>
        <v/>
      </c>
      <c r="N17" s="10">
        <f>IF(G17="","",DATE(YEAR(G17)+1,MONTH(G17),DAY(G17)))</f>
        <v/>
      </c>
      <c r="O17" s="10">
        <f>IF(N17="","",MAX(DATE(YEAR(N17),MONTH(N17)+1,1),DATE(YEAR(TODAY()),MONTH(TODAY())+1,1)))</f>
        <v/>
      </c>
      <c r="P17" s="32">
        <f>IF(OR(J17="",M17=""),"",J17*(1+M17))</f>
        <v/>
      </c>
      <c r="Q17" s="32">
        <f>IF(OR(P17="",J17=""),"",P17-J17)</f>
        <v/>
      </c>
      <c r="R17" s="31">
        <f>IF(OR(P17="",J17=""),"",IFERROR(P17/J17-1,0))</f>
        <v/>
      </c>
      <c r="S17" s="12">
        <f>IF(A17="","",IF(OR(G17="",I17="",L17=""),"Prüfung erforderlich",IF(N17&gt;TODAY(),"Wartefrist","Erhöhung möglich")))</f>
        <v/>
      </c>
      <c r="T17" s="12">
        <f>IF(A17="","",IF(S17="Erhöhung möglich","Ja","Nein"))</f>
        <v/>
      </c>
      <c r="U17" s="4" t="n"/>
    </row>
    <row r="18">
      <c r="A18" s="4" t="n"/>
      <c r="B18" s="4" t="n"/>
      <c r="C18" s="4" t="n"/>
      <c r="D18" s="4" t="n"/>
      <c r="E18" s="28" t="n"/>
      <c r="F18" s="6" t="n"/>
      <c r="G18" s="6" t="n"/>
      <c r="H18" s="6" t="n"/>
      <c r="I18" s="28" t="n"/>
      <c r="J18" s="29" t="n"/>
      <c r="K18" s="6" t="n"/>
      <c r="L18" s="30">
        <f>IF(K18="","",IFERROR(VLOOKUP(K18,'Indexdaten'!$A$5:$B$104,2,FALSE),""))</f>
        <v/>
      </c>
      <c r="M18" s="31">
        <f>IF(OR(I18="",L18=""),"",IFERROR((L18-I18)/I18,0))</f>
        <v/>
      </c>
      <c r="N18" s="10">
        <f>IF(G18="","",DATE(YEAR(G18)+1,MONTH(G18),DAY(G18)))</f>
        <v/>
      </c>
      <c r="O18" s="10">
        <f>IF(N18="","",MAX(DATE(YEAR(N18),MONTH(N18)+1,1),DATE(YEAR(TODAY()),MONTH(TODAY())+1,1)))</f>
        <v/>
      </c>
      <c r="P18" s="32">
        <f>IF(OR(J18="",M18=""),"",J18*(1+M18))</f>
        <v/>
      </c>
      <c r="Q18" s="32">
        <f>IF(OR(P18="",J18=""),"",P18-J18)</f>
        <v/>
      </c>
      <c r="R18" s="31">
        <f>IF(OR(P18="",J18=""),"",IFERROR(P18/J18-1,0))</f>
        <v/>
      </c>
      <c r="S18" s="12">
        <f>IF(A18="","",IF(OR(G18="",I18="",L18=""),"Prüfung erforderlich",IF(N18&gt;TODAY(),"Wartefrist","Erhöhung möglich")))</f>
        <v/>
      </c>
      <c r="T18" s="12">
        <f>IF(A18="","",IF(S18="Erhöhung möglich","Ja","Nein"))</f>
        <v/>
      </c>
      <c r="U18" s="4" t="n"/>
    </row>
    <row r="19">
      <c r="A19" s="4" t="n"/>
      <c r="B19" s="4" t="n"/>
      <c r="C19" s="4" t="n"/>
      <c r="D19" s="4" t="n"/>
      <c r="E19" s="28" t="n"/>
      <c r="F19" s="6" t="n"/>
      <c r="G19" s="6" t="n"/>
      <c r="H19" s="6" t="n"/>
      <c r="I19" s="28" t="n"/>
      <c r="J19" s="29" t="n"/>
      <c r="K19" s="6" t="n"/>
      <c r="L19" s="30">
        <f>IF(K19="","",IFERROR(VLOOKUP(K19,'Indexdaten'!$A$5:$B$104,2,FALSE),""))</f>
        <v/>
      </c>
      <c r="M19" s="31">
        <f>IF(OR(I19="",L19=""),"",IFERROR((L19-I19)/I19,0))</f>
        <v/>
      </c>
      <c r="N19" s="10">
        <f>IF(G19="","",DATE(YEAR(G19)+1,MONTH(G19),DAY(G19)))</f>
        <v/>
      </c>
      <c r="O19" s="10">
        <f>IF(N19="","",MAX(DATE(YEAR(N19),MONTH(N19)+1,1),DATE(YEAR(TODAY()),MONTH(TODAY())+1,1)))</f>
        <v/>
      </c>
      <c r="P19" s="32">
        <f>IF(OR(J19="",M19=""),"",J19*(1+M19))</f>
        <v/>
      </c>
      <c r="Q19" s="32">
        <f>IF(OR(P19="",J19=""),"",P19-J19)</f>
        <v/>
      </c>
      <c r="R19" s="31">
        <f>IF(OR(P19="",J19=""),"",IFERROR(P19/J19-1,0))</f>
        <v/>
      </c>
      <c r="S19" s="12">
        <f>IF(A19="","",IF(OR(G19="",I19="",L19=""),"Prüfung erforderlich",IF(N19&gt;TODAY(),"Wartefrist","Erhöhung möglich")))</f>
        <v/>
      </c>
      <c r="T19" s="12">
        <f>IF(A19="","",IF(S19="Erhöhung möglich","Ja","Nein"))</f>
        <v/>
      </c>
      <c r="U19" s="4" t="n"/>
    </row>
    <row r="20">
      <c r="A20" s="4" t="n"/>
      <c r="B20" s="4" t="n"/>
      <c r="C20" s="4" t="n"/>
      <c r="D20" s="4" t="n"/>
      <c r="E20" s="28" t="n"/>
      <c r="F20" s="6" t="n"/>
      <c r="G20" s="6" t="n"/>
      <c r="H20" s="6" t="n"/>
      <c r="I20" s="28" t="n"/>
      <c r="J20" s="29" t="n"/>
      <c r="K20" s="6" t="n"/>
      <c r="L20" s="30">
        <f>IF(K20="","",IFERROR(VLOOKUP(K20,'Indexdaten'!$A$5:$B$104,2,FALSE),""))</f>
        <v/>
      </c>
      <c r="M20" s="31">
        <f>IF(OR(I20="",L20=""),"",IFERROR((L20-I20)/I20,0))</f>
        <v/>
      </c>
      <c r="N20" s="10">
        <f>IF(G20="","",DATE(YEAR(G20)+1,MONTH(G20),DAY(G20)))</f>
        <v/>
      </c>
      <c r="O20" s="10">
        <f>IF(N20="","",MAX(DATE(YEAR(N20),MONTH(N20)+1,1),DATE(YEAR(TODAY()),MONTH(TODAY())+1,1)))</f>
        <v/>
      </c>
      <c r="P20" s="32">
        <f>IF(OR(J20="",M20=""),"",J20*(1+M20))</f>
        <v/>
      </c>
      <c r="Q20" s="32">
        <f>IF(OR(P20="",J20=""),"",P20-J20)</f>
        <v/>
      </c>
      <c r="R20" s="31">
        <f>IF(OR(P20="",J20=""),"",IFERROR(P20/J20-1,0))</f>
        <v/>
      </c>
      <c r="S20" s="12">
        <f>IF(A20="","",IF(OR(G20="",I20="",L20=""),"Prüfung erforderlich",IF(N20&gt;TODAY(),"Wartefrist","Erhöhung möglich")))</f>
        <v/>
      </c>
      <c r="T20" s="12">
        <f>IF(A20="","",IF(S20="Erhöhung möglich","Ja","Nein"))</f>
        <v/>
      </c>
      <c r="U20" s="4" t="n"/>
    </row>
    <row r="21">
      <c r="A21" s="4" t="n"/>
      <c r="B21" s="4" t="n"/>
      <c r="C21" s="4" t="n"/>
      <c r="D21" s="4" t="n"/>
      <c r="E21" s="28" t="n"/>
      <c r="F21" s="6" t="n"/>
      <c r="G21" s="6" t="n"/>
      <c r="H21" s="6" t="n"/>
      <c r="I21" s="28" t="n"/>
      <c r="J21" s="29" t="n"/>
      <c r="K21" s="6" t="n"/>
      <c r="L21" s="30">
        <f>IF(K21="","",IFERROR(VLOOKUP(K21,'Indexdaten'!$A$5:$B$104,2,FALSE),""))</f>
        <v/>
      </c>
      <c r="M21" s="31">
        <f>IF(OR(I21="",L21=""),"",IFERROR((L21-I21)/I21,0))</f>
        <v/>
      </c>
      <c r="N21" s="10">
        <f>IF(G21="","",DATE(YEAR(G21)+1,MONTH(G21),DAY(G21)))</f>
        <v/>
      </c>
      <c r="O21" s="10">
        <f>IF(N21="","",MAX(DATE(YEAR(N21),MONTH(N21)+1,1),DATE(YEAR(TODAY()),MONTH(TODAY())+1,1)))</f>
        <v/>
      </c>
      <c r="P21" s="32">
        <f>IF(OR(J21="",M21=""),"",J21*(1+M21))</f>
        <v/>
      </c>
      <c r="Q21" s="32">
        <f>IF(OR(P21="",J21=""),"",P21-J21)</f>
        <v/>
      </c>
      <c r="R21" s="31">
        <f>IF(OR(P21="",J21=""),"",IFERROR(P21/J21-1,0))</f>
        <v/>
      </c>
      <c r="S21" s="12">
        <f>IF(A21="","",IF(OR(G21="",I21="",L21=""),"Prüfung erforderlich",IF(N21&gt;TODAY(),"Wartefrist","Erhöhung möglich")))</f>
        <v/>
      </c>
      <c r="T21" s="12">
        <f>IF(A21="","",IF(S21="Erhöhung möglich","Ja","Nein"))</f>
        <v/>
      </c>
      <c r="U21" s="4" t="n"/>
    </row>
    <row r="22">
      <c r="A22" s="4" t="n"/>
      <c r="B22" s="4" t="n"/>
      <c r="C22" s="4" t="n"/>
      <c r="D22" s="4" t="n"/>
      <c r="E22" s="28" t="n"/>
      <c r="F22" s="6" t="n"/>
      <c r="G22" s="6" t="n"/>
      <c r="H22" s="6" t="n"/>
      <c r="I22" s="28" t="n"/>
      <c r="J22" s="29" t="n"/>
      <c r="K22" s="6" t="n"/>
      <c r="L22" s="30">
        <f>IF(K22="","",IFERROR(VLOOKUP(K22,'Indexdaten'!$A$5:$B$104,2,FALSE),""))</f>
        <v/>
      </c>
      <c r="M22" s="31">
        <f>IF(OR(I22="",L22=""),"",IFERROR((L22-I22)/I22,0))</f>
        <v/>
      </c>
      <c r="N22" s="10">
        <f>IF(G22="","",DATE(YEAR(G22)+1,MONTH(G22),DAY(G22)))</f>
        <v/>
      </c>
      <c r="O22" s="10">
        <f>IF(N22="","",MAX(DATE(YEAR(N22),MONTH(N22)+1,1),DATE(YEAR(TODAY()),MONTH(TODAY())+1,1)))</f>
        <v/>
      </c>
      <c r="P22" s="32">
        <f>IF(OR(J22="",M22=""),"",J22*(1+M22))</f>
        <v/>
      </c>
      <c r="Q22" s="32">
        <f>IF(OR(P22="",J22=""),"",P22-J22)</f>
        <v/>
      </c>
      <c r="R22" s="31">
        <f>IF(OR(P22="",J22=""),"",IFERROR(P22/J22-1,0))</f>
        <v/>
      </c>
      <c r="S22" s="12">
        <f>IF(A22="","",IF(OR(G22="",I22="",L22=""),"Prüfung erforderlich",IF(N22&gt;TODAY(),"Wartefrist","Erhöhung möglich")))</f>
        <v/>
      </c>
      <c r="T22" s="12">
        <f>IF(A22="","",IF(S22="Erhöhung möglich","Ja","Nein"))</f>
        <v/>
      </c>
      <c r="U22" s="4" t="n"/>
    </row>
    <row r="23">
      <c r="A23" s="4" t="n"/>
      <c r="B23" s="4" t="n"/>
      <c r="C23" s="4" t="n"/>
      <c r="D23" s="4" t="n"/>
      <c r="E23" s="28" t="n"/>
      <c r="F23" s="6" t="n"/>
      <c r="G23" s="6" t="n"/>
      <c r="H23" s="6" t="n"/>
      <c r="I23" s="28" t="n"/>
      <c r="J23" s="29" t="n"/>
      <c r="K23" s="6" t="n"/>
      <c r="L23" s="30">
        <f>IF(K23="","",IFERROR(VLOOKUP(K23,'Indexdaten'!$A$5:$B$104,2,FALSE),""))</f>
        <v/>
      </c>
      <c r="M23" s="31">
        <f>IF(OR(I23="",L23=""),"",IFERROR((L23-I23)/I23,0))</f>
        <v/>
      </c>
      <c r="N23" s="10">
        <f>IF(G23="","",DATE(YEAR(G23)+1,MONTH(G23),DAY(G23)))</f>
        <v/>
      </c>
      <c r="O23" s="10">
        <f>IF(N23="","",MAX(DATE(YEAR(N23),MONTH(N23)+1,1),DATE(YEAR(TODAY()),MONTH(TODAY())+1,1)))</f>
        <v/>
      </c>
      <c r="P23" s="32">
        <f>IF(OR(J23="",M23=""),"",J23*(1+M23))</f>
        <v/>
      </c>
      <c r="Q23" s="32">
        <f>IF(OR(P23="",J23=""),"",P23-J23)</f>
        <v/>
      </c>
      <c r="R23" s="31">
        <f>IF(OR(P23="",J23=""),"",IFERROR(P23/J23-1,0))</f>
        <v/>
      </c>
      <c r="S23" s="12">
        <f>IF(A23="","",IF(OR(G23="",I23="",L23=""),"Prüfung erforderlich",IF(N23&gt;TODAY(),"Wartefrist","Erhöhung möglich")))</f>
        <v/>
      </c>
      <c r="T23" s="12">
        <f>IF(A23="","",IF(S23="Erhöhung möglich","Ja","Nein"))</f>
        <v/>
      </c>
      <c r="U23" s="4" t="n"/>
    </row>
    <row r="24">
      <c r="A24" s="4" t="n"/>
      <c r="B24" s="4" t="n"/>
      <c r="C24" s="4" t="n"/>
      <c r="D24" s="4" t="n"/>
      <c r="E24" s="28" t="n"/>
      <c r="F24" s="6" t="n"/>
      <c r="G24" s="6" t="n"/>
      <c r="H24" s="6" t="n"/>
      <c r="I24" s="28" t="n"/>
      <c r="J24" s="29" t="n"/>
      <c r="K24" s="6" t="n"/>
      <c r="L24" s="30">
        <f>IF(K24="","",IFERROR(VLOOKUP(K24,'Indexdaten'!$A$5:$B$104,2,FALSE),""))</f>
        <v/>
      </c>
      <c r="M24" s="31">
        <f>IF(OR(I24="",L24=""),"",IFERROR((L24-I24)/I24,0))</f>
        <v/>
      </c>
      <c r="N24" s="10">
        <f>IF(G24="","",DATE(YEAR(G24)+1,MONTH(G24),DAY(G24)))</f>
        <v/>
      </c>
      <c r="O24" s="10">
        <f>IF(N24="","",MAX(DATE(YEAR(N24),MONTH(N24)+1,1),DATE(YEAR(TODAY()),MONTH(TODAY())+1,1)))</f>
        <v/>
      </c>
      <c r="P24" s="32">
        <f>IF(OR(J24="",M24=""),"",J24*(1+M24))</f>
        <v/>
      </c>
      <c r="Q24" s="32">
        <f>IF(OR(P24="",J24=""),"",P24-J24)</f>
        <v/>
      </c>
      <c r="R24" s="31">
        <f>IF(OR(P24="",J24=""),"",IFERROR(P24/J24-1,0))</f>
        <v/>
      </c>
      <c r="S24" s="12">
        <f>IF(A24="","",IF(OR(G24="",I24="",L24=""),"Prüfung erforderlich",IF(N24&gt;TODAY(),"Wartefrist","Erhöhung möglich")))</f>
        <v/>
      </c>
      <c r="T24" s="12">
        <f>IF(A24="","",IF(S24="Erhöhung möglich","Ja","Nein"))</f>
        <v/>
      </c>
      <c r="U24" s="4" t="n"/>
    </row>
    <row r="25">
      <c r="A25" s="4" t="n"/>
      <c r="B25" s="4" t="n"/>
      <c r="C25" s="4" t="n"/>
      <c r="D25" s="4" t="n"/>
      <c r="E25" s="28" t="n"/>
      <c r="F25" s="6" t="n"/>
      <c r="G25" s="6" t="n"/>
      <c r="H25" s="6" t="n"/>
      <c r="I25" s="28" t="n"/>
      <c r="J25" s="29" t="n"/>
      <c r="K25" s="6" t="n"/>
      <c r="L25" s="30">
        <f>IF(K25="","",IFERROR(VLOOKUP(K25,'Indexdaten'!$A$5:$B$104,2,FALSE),""))</f>
        <v/>
      </c>
      <c r="M25" s="31">
        <f>IF(OR(I25="",L25=""),"",IFERROR((L25-I25)/I25,0))</f>
        <v/>
      </c>
      <c r="N25" s="10">
        <f>IF(G25="","",DATE(YEAR(G25)+1,MONTH(G25),DAY(G25)))</f>
        <v/>
      </c>
      <c r="O25" s="10">
        <f>IF(N25="","",MAX(DATE(YEAR(N25),MONTH(N25)+1,1),DATE(YEAR(TODAY()),MONTH(TODAY())+1,1)))</f>
        <v/>
      </c>
      <c r="P25" s="32">
        <f>IF(OR(J25="",M25=""),"",J25*(1+M25))</f>
        <v/>
      </c>
      <c r="Q25" s="32">
        <f>IF(OR(P25="",J25=""),"",P25-J25)</f>
        <v/>
      </c>
      <c r="R25" s="31">
        <f>IF(OR(P25="",J25=""),"",IFERROR(P25/J25-1,0))</f>
        <v/>
      </c>
      <c r="S25" s="12">
        <f>IF(A25="","",IF(OR(G25="",I25="",L25=""),"Prüfung erforderlich",IF(N25&gt;TODAY(),"Wartefrist","Erhöhung möglich")))</f>
        <v/>
      </c>
      <c r="T25" s="12">
        <f>IF(A25="","",IF(S25="Erhöhung möglich","Ja","Nein"))</f>
        <v/>
      </c>
      <c r="U25" s="4" t="n"/>
    </row>
    <row r="26">
      <c r="A26" s="4" t="n"/>
      <c r="B26" s="4" t="n"/>
      <c r="C26" s="4" t="n"/>
      <c r="D26" s="4" t="n"/>
      <c r="E26" s="28" t="n"/>
      <c r="F26" s="6" t="n"/>
      <c r="G26" s="6" t="n"/>
      <c r="H26" s="6" t="n"/>
      <c r="I26" s="28" t="n"/>
      <c r="J26" s="29" t="n"/>
      <c r="K26" s="6" t="n"/>
      <c r="L26" s="30">
        <f>IF(K26="","",IFERROR(VLOOKUP(K26,'Indexdaten'!$A$5:$B$104,2,FALSE),""))</f>
        <v/>
      </c>
      <c r="M26" s="31">
        <f>IF(OR(I26="",L26=""),"",IFERROR((L26-I26)/I26,0))</f>
        <v/>
      </c>
      <c r="N26" s="10">
        <f>IF(G26="","",DATE(YEAR(G26)+1,MONTH(G26),DAY(G26)))</f>
        <v/>
      </c>
      <c r="O26" s="10">
        <f>IF(N26="","",MAX(DATE(YEAR(N26),MONTH(N26)+1,1),DATE(YEAR(TODAY()),MONTH(TODAY())+1,1)))</f>
        <v/>
      </c>
      <c r="P26" s="32">
        <f>IF(OR(J26="",M26=""),"",J26*(1+M26))</f>
        <v/>
      </c>
      <c r="Q26" s="32">
        <f>IF(OR(P26="",J26=""),"",P26-J26)</f>
        <v/>
      </c>
      <c r="R26" s="31">
        <f>IF(OR(P26="",J26=""),"",IFERROR(P26/J26-1,0))</f>
        <v/>
      </c>
      <c r="S26" s="12">
        <f>IF(A26="","",IF(OR(G26="",I26="",L26=""),"Prüfung erforderlich",IF(N26&gt;TODAY(),"Wartefrist","Erhöhung möglich")))</f>
        <v/>
      </c>
      <c r="T26" s="12">
        <f>IF(A26="","",IF(S26="Erhöhung möglich","Ja","Nein"))</f>
        <v/>
      </c>
      <c r="U26" s="4" t="n"/>
    </row>
    <row r="27">
      <c r="A27" s="4" t="n"/>
      <c r="B27" s="4" t="n"/>
      <c r="C27" s="4" t="n"/>
      <c r="D27" s="4" t="n"/>
      <c r="E27" s="28" t="n"/>
      <c r="F27" s="6" t="n"/>
      <c r="G27" s="6" t="n"/>
      <c r="H27" s="6" t="n"/>
      <c r="I27" s="28" t="n"/>
      <c r="J27" s="29" t="n"/>
      <c r="K27" s="6" t="n"/>
      <c r="L27" s="30">
        <f>IF(K27="","",IFERROR(VLOOKUP(K27,'Indexdaten'!$A$5:$B$104,2,FALSE),""))</f>
        <v/>
      </c>
      <c r="M27" s="31">
        <f>IF(OR(I27="",L27=""),"",IFERROR((L27-I27)/I27,0))</f>
        <v/>
      </c>
      <c r="N27" s="10">
        <f>IF(G27="","",DATE(YEAR(G27)+1,MONTH(G27),DAY(G27)))</f>
        <v/>
      </c>
      <c r="O27" s="10">
        <f>IF(N27="","",MAX(DATE(YEAR(N27),MONTH(N27)+1,1),DATE(YEAR(TODAY()),MONTH(TODAY())+1,1)))</f>
        <v/>
      </c>
      <c r="P27" s="32">
        <f>IF(OR(J27="",M27=""),"",J27*(1+M27))</f>
        <v/>
      </c>
      <c r="Q27" s="32">
        <f>IF(OR(P27="",J27=""),"",P27-J27)</f>
        <v/>
      </c>
      <c r="R27" s="31">
        <f>IF(OR(P27="",J27=""),"",IFERROR(P27/J27-1,0))</f>
        <v/>
      </c>
      <c r="S27" s="12">
        <f>IF(A27="","",IF(OR(G27="",I27="",L27=""),"Prüfung erforderlich",IF(N27&gt;TODAY(),"Wartefrist","Erhöhung möglich")))</f>
        <v/>
      </c>
      <c r="T27" s="12">
        <f>IF(A27="","",IF(S27="Erhöhung möglich","Ja","Nein"))</f>
        <v/>
      </c>
      <c r="U27" s="4" t="n"/>
    </row>
    <row r="28">
      <c r="A28" s="4" t="n"/>
      <c r="B28" s="4" t="n"/>
      <c r="C28" s="4" t="n"/>
      <c r="D28" s="4" t="n"/>
      <c r="E28" s="28" t="n"/>
      <c r="F28" s="6" t="n"/>
      <c r="G28" s="6" t="n"/>
      <c r="H28" s="6" t="n"/>
      <c r="I28" s="28" t="n"/>
      <c r="J28" s="29" t="n"/>
      <c r="K28" s="6" t="n"/>
      <c r="L28" s="30">
        <f>IF(K28="","",IFERROR(VLOOKUP(K28,'Indexdaten'!$A$5:$B$104,2,FALSE),""))</f>
        <v/>
      </c>
      <c r="M28" s="31">
        <f>IF(OR(I28="",L28=""),"",IFERROR((L28-I28)/I28,0))</f>
        <v/>
      </c>
      <c r="N28" s="10">
        <f>IF(G28="","",DATE(YEAR(G28)+1,MONTH(G28),DAY(G28)))</f>
        <v/>
      </c>
      <c r="O28" s="10">
        <f>IF(N28="","",MAX(DATE(YEAR(N28),MONTH(N28)+1,1),DATE(YEAR(TODAY()),MONTH(TODAY())+1,1)))</f>
        <v/>
      </c>
      <c r="P28" s="32">
        <f>IF(OR(J28="",M28=""),"",J28*(1+M28))</f>
        <v/>
      </c>
      <c r="Q28" s="32">
        <f>IF(OR(P28="",J28=""),"",P28-J28)</f>
        <v/>
      </c>
      <c r="R28" s="31">
        <f>IF(OR(P28="",J28=""),"",IFERROR(P28/J28-1,0))</f>
        <v/>
      </c>
      <c r="S28" s="12">
        <f>IF(A28="","",IF(OR(G28="",I28="",L28=""),"Prüfung erforderlich",IF(N28&gt;TODAY(),"Wartefrist","Erhöhung möglich")))</f>
        <v/>
      </c>
      <c r="T28" s="12">
        <f>IF(A28="","",IF(S28="Erhöhung möglich","Ja","Nein"))</f>
        <v/>
      </c>
      <c r="U28" s="4" t="n"/>
    </row>
    <row r="29">
      <c r="A29" s="4" t="n"/>
      <c r="B29" s="4" t="n"/>
      <c r="C29" s="4" t="n"/>
      <c r="D29" s="4" t="n"/>
      <c r="E29" s="28" t="n"/>
      <c r="F29" s="6" t="n"/>
      <c r="G29" s="6" t="n"/>
      <c r="H29" s="6" t="n"/>
      <c r="I29" s="28" t="n"/>
      <c r="J29" s="29" t="n"/>
      <c r="K29" s="6" t="n"/>
      <c r="L29" s="30">
        <f>IF(K29="","",IFERROR(VLOOKUP(K29,'Indexdaten'!$A$5:$B$104,2,FALSE),""))</f>
        <v/>
      </c>
      <c r="M29" s="31">
        <f>IF(OR(I29="",L29=""),"",IFERROR((L29-I29)/I29,0))</f>
        <v/>
      </c>
      <c r="N29" s="10">
        <f>IF(G29="","",DATE(YEAR(G29)+1,MONTH(G29),DAY(G29)))</f>
        <v/>
      </c>
      <c r="O29" s="10">
        <f>IF(N29="","",MAX(DATE(YEAR(N29),MONTH(N29)+1,1),DATE(YEAR(TODAY()),MONTH(TODAY())+1,1)))</f>
        <v/>
      </c>
      <c r="P29" s="32">
        <f>IF(OR(J29="",M29=""),"",J29*(1+M29))</f>
        <v/>
      </c>
      <c r="Q29" s="32">
        <f>IF(OR(P29="",J29=""),"",P29-J29)</f>
        <v/>
      </c>
      <c r="R29" s="31">
        <f>IF(OR(P29="",J29=""),"",IFERROR(P29/J29-1,0))</f>
        <v/>
      </c>
      <c r="S29" s="12">
        <f>IF(A29="","",IF(OR(G29="",I29="",L29=""),"Prüfung erforderlich",IF(N29&gt;TODAY(),"Wartefrist","Erhöhung möglich")))</f>
        <v/>
      </c>
      <c r="T29" s="12">
        <f>IF(A29="","",IF(S29="Erhöhung möglich","Ja","Nein"))</f>
        <v/>
      </c>
      <c r="U29" s="4" t="n"/>
    </row>
    <row r="30">
      <c r="A30" s="4" t="n"/>
      <c r="B30" s="4" t="n"/>
      <c r="C30" s="4" t="n"/>
      <c r="D30" s="4" t="n"/>
      <c r="E30" s="28" t="n"/>
      <c r="F30" s="6" t="n"/>
      <c r="G30" s="6" t="n"/>
      <c r="H30" s="6" t="n"/>
      <c r="I30" s="28" t="n"/>
      <c r="J30" s="29" t="n"/>
      <c r="K30" s="6" t="n"/>
      <c r="L30" s="30">
        <f>IF(K30="","",IFERROR(VLOOKUP(K30,'Indexdaten'!$A$5:$B$104,2,FALSE),""))</f>
        <v/>
      </c>
      <c r="M30" s="31">
        <f>IF(OR(I30="",L30=""),"",IFERROR((L30-I30)/I30,0))</f>
        <v/>
      </c>
      <c r="N30" s="10">
        <f>IF(G30="","",DATE(YEAR(G30)+1,MONTH(G30),DAY(G30)))</f>
        <v/>
      </c>
      <c r="O30" s="10">
        <f>IF(N30="","",MAX(DATE(YEAR(N30),MONTH(N30)+1,1),DATE(YEAR(TODAY()),MONTH(TODAY())+1,1)))</f>
        <v/>
      </c>
      <c r="P30" s="32">
        <f>IF(OR(J30="",M30=""),"",J30*(1+M30))</f>
        <v/>
      </c>
      <c r="Q30" s="32">
        <f>IF(OR(P30="",J30=""),"",P30-J30)</f>
        <v/>
      </c>
      <c r="R30" s="31">
        <f>IF(OR(P30="",J30=""),"",IFERROR(P30/J30-1,0))</f>
        <v/>
      </c>
      <c r="S30" s="12">
        <f>IF(A30="","",IF(OR(G30="",I30="",L30=""),"Prüfung erforderlich",IF(N30&gt;TODAY(),"Wartefrist","Erhöhung möglich")))</f>
        <v/>
      </c>
      <c r="T30" s="12">
        <f>IF(A30="","",IF(S30="Erhöhung möglich","Ja","Nein"))</f>
        <v/>
      </c>
      <c r="U30" s="4" t="n"/>
    </row>
    <row r="31">
      <c r="A31" s="4" t="n"/>
      <c r="B31" s="4" t="n"/>
      <c r="C31" s="4" t="n"/>
      <c r="D31" s="4" t="n"/>
      <c r="E31" s="28" t="n"/>
      <c r="F31" s="6" t="n"/>
      <c r="G31" s="6" t="n"/>
      <c r="H31" s="6" t="n"/>
      <c r="I31" s="28" t="n"/>
      <c r="J31" s="29" t="n"/>
      <c r="K31" s="6" t="n"/>
      <c r="L31" s="30">
        <f>IF(K31="","",IFERROR(VLOOKUP(K31,'Indexdaten'!$A$5:$B$104,2,FALSE),""))</f>
        <v/>
      </c>
      <c r="M31" s="31">
        <f>IF(OR(I31="",L31=""),"",IFERROR((L31-I31)/I31,0))</f>
        <v/>
      </c>
      <c r="N31" s="10">
        <f>IF(G31="","",DATE(YEAR(G31)+1,MONTH(G31),DAY(G31)))</f>
        <v/>
      </c>
      <c r="O31" s="10">
        <f>IF(N31="","",MAX(DATE(YEAR(N31),MONTH(N31)+1,1),DATE(YEAR(TODAY()),MONTH(TODAY())+1,1)))</f>
        <v/>
      </c>
      <c r="P31" s="32">
        <f>IF(OR(J31="",M31=""),"",J31*(1+M31))</f>
        <v/>
      </c>
      <c r="Q31" s="32">
        <f>IF(OR(P31="",J31=""),"",P31-J31)</f>
        <v/>
      </c>
      <c r="R31" s="31">
        <f>IF(OR(P31="",J31=""),"",IFERROR(P31/J31-1,0))</f>
        <v/>
      </c>
      <c r="S31" s="12">
        <f>IF(A31="","",IF(OR(G31="",I31="",L31=""),"Prüfung erforderlich",IF(N31&gt;TODAY(),"Wartefrist","Erhöhung möglich")))</f>
        <v/>
      </c>
      <c r="T31" s="12">
        <f>IF(A31="","",IF(S31="Erhöhung möglich","Ja","Nein"))</f>
        <v/>
      </c>
      <c r="U31" s="4" t="n"/>
    </row>
    <row r="32">
      <c r="A32" s="4" t="n"/>
      <c r="B32" s="4" t="n"/>
      <c r="C32" s="4" t="n"/>
      <c r="D32" s="4" t="n"/>
      <c r="E32" s="28" t="n"/>
      <c r="F32" s="6" t="n"/>
      <c r="G32" s="6" t="n"/>
      <c r="H32" s="6" t="n"/>
      <c r="I32" s="28" t="n"/>
      <c r="J32" s="29" t="n"/>
      <c r="K32" s="6" t="n"/>
      <c r="L32" s="30">
        <f>IF(K32="","",IFERROR(VLOOKUP(K32,'Indexdaten'!$A$5:$B$104,2,FALSE),""))</f>
        <v/>
      </c>
      <c r="M32" s="31">
        <f>IF(OR(I32="",L32=""),"",IFERROR((L32-I32)/I32,0))</f>
        <v/>
      </c>
      <c r="N32" s="10">
        <f>IF(G32="","",DATE(YEAR(G32)+1,MONTH(G32),DAY(G32)))</f>
        <v/>
      </c>
      <c r="O32" s="10">
        <f>IF(N32="","",MAX(DATE(YEAR(N32),MONTH(N32)+1,1),DATE(YEAR(TODAY()),MONTH(TODAY())+1,1)))</f>
        <v/>
      </c>
      <c r="P32" s="32">
        <f>IF(OR(J32="",M32=""),"",J32*(1+M32))</f>
        <v/>
      </c>
      <c r="Q32" s="32">
        <f>IF(OR(P32="",J32=""),"",P32-J32)</f>
        <v/>
      </c>
      <c r="R32" s="31">
        <f>IF(OR(P32="",J32=""),"",IFERROR(P32/J32-1,0))</f>
        <v/>
      </c>
      <c r="S32" s="12">
        <f>IF(A32="","",IF(OR(G32="",I32="",L32=""),"Prüfung erforderlich",IF(N32&gt;TODAY(),"Wartefrist","Erhöhung möglich")))</f>
        <v/>
      </c>
      <c r="T32" s="12">
        <f>IF(A32="","",IF(S32="Erhöhung möglich","Ja","Nein"))</f>
        <v/>
      </c>
      <c r="U32" s="4" t="n"/>
    </row>
    <row r="33">
      <c r="A33" s="4" t="n"/>
      <c r="B33" s="4" t="n"/>
      <c r="C33" s="4" t="n"/>
      <c r="D33" s="4" t="n"/>
      <c r="E33" s="28" t="n"/>
      <c r="F33" s="6" t="n"/>
      <c r="G33" s="6" t="n"/>
      <c r="H33" s="6" t="n"/>
      <c r="I33" s="28" t="n"/>
      <c r="J33" s="29" t="n"/>
      <c r="K33" s="6" t="n"/>
      <c r="L33" s="30">
        <f>IF(K33="","",IFERROR(VLOOKUP(K33,'Indexdaten'!$A$5:$B$104,2,FALSE),""))</f>
        <v/>
      </c>
      <c r="M33" s="31">
        <f>IF(OR(I33="",L33=""),"",IFERROR((L33-I33)/I33,0))</f>
        <v/>
      </c>
      <c r="N33" s="10">
        <f>IF(G33="","",DATE(YEAR(G33)+1,MONTH(G33),DAY(G33)))</f>
        <v/>
      </c>
      <c r="O33" s="10">
        <f>IF(N33="","",MAX(DATE(YEAR(N33),MONTH(N33)+1,1),DATE(YEAR(TODAY()),MONTH(TODAY())+1,1)))</f>
        <v/>
      </c>
      <c r="P33" s="32">
        <f>IF(OR(J33="",M33=""),"",J33*(1+M33))</f>
        <v/>
      </c>
      <c r="Q33" s="32">
        <f>IF(OR(P33="",J33=""),"",P33-J33)</f>
        <v/>
      </c>
      <c r="R33" s="31">
        <f>IF(OR(P33="",J33=""),"",IFERROR(P33/J33-1,0))</f>
        <v/>
      </c>
      <c r="S33" s="12">
        <f>IF(A33="","",IF(OR(G33="",I33="",L33=""),"Prüfung erforderlich",IF(N33&gt;TODAY(),"Wartefrist","Erhöhung möglich")))</f>
        <v/>
      </c>
      <c r="T33" s="12">
        <f>IF(A33="","",IF(S33="Erhöhung möglich","Ja","Nein"))</f>
        <v/>
      </c>
      <c r="U33" s="4" t="n"/>
    </row>
    <row r="34">
      <c r="A34" s="4" t="n"/>
      <c r="B34" s="4" t="n"/>
      <c r="C34" s="4" t="n"/>
      <c r="D34" s="4" t="n"/>
      <c r="E34" s="28" t="n"/>
      <c r="F34" s="6" t="n"/>
      <c r="G34" s="6" t="n"/>
      <c r="H34" s="6" t="n"/>
      <c r="I34" s="28" t="n"/>
      <c r="J34" s="29" t="n"/>
      <c r="K34" s="6" t="n"/>
      <c r="L34" s="30">
        <f>IF(K34="","",IFERROR(VLOOKUP(K34,'Indexdaten'!$A$5:$B$104,2,FALSE),""))</f>
        <v/>
      </c>
      <c r="M34" s="31">
        <f>IF(OR(I34="",L34=""),"",IFERROR((L34-I34)/I34,0))</f>
        <v/>
      </c>
      <c r="N34" s="10">
        <f>IF(G34="","",DATE(YEAR(G34)+1,MONTH(G34),DAY(G34)))</f>
        <v/>
      </c>
      <c r="O34" s="10">
        <f>IF(N34="","",MAX(DATE(YEAR(N34),MONTH(N34)+1,1),DATE(YEAR(TODAY()),MONTH(TODAY())+1,1)))</f>
        <v/>
      </c>
      <c r="P34" s="32">
        <f>IF(OR(J34="",M34=""),"",J34*(1+M34))</f>
        <v/>
      </c>
      <c r="Q34" s="32">
        <f>IF(OR(P34="",J34=""),"",P34-J34)</f>
        <v/>
      </c>
      <c r="R34" s="31">
        <f>IF(OR(P34="",J34=""),"",IFERROR(P34/J34-1,0))</f>
        <v/>
      </c>
      <c r="S34" s="12">
        <f>IF(A34="","",IF(OR(G34="",I34="",L34=""),"Prüfung erforderlich",IF(N34&gt;TODAY(),"Wartefrist","Erhöhung möglich")))</f>
        <v/>
      </c>
      <c r="T34" s="12">
        <f>IF(A34="","",IF(S34="Erhöhung möglich","Ja","Nein"))</f>
        <v/>
      </c>
      <c r="U34" s="4" t="n"/>
    </row>
    <row r="35">
      <c r="A35" s="4" t="n"/>
      <c r="B35" s="4" t="n"/>
      <c r="C35" s="4" t="n"/>
      <c r="D35" s="4" t="n"/>
      <c r="E35" s="28" t="n"/>
      <c r="F35" s="6" t="n"/>
      <c r="G35" s="6" t="n"/>
      <c r="H35" s="6" t="n"/>
      <c r="I35" s="28" t="n"/>
      <c r="J35" s="29" t="n"/>
      <c r="K35" s="6" t="n"/>
      <c r="L35" s="30">
        <f>IF(K35="","",IFERROR(VLOOKUP(K35,'Indexdaten'!$A$5:$B$104,2,FALSE),""))</f>
        <v/>
      </c>
      <c r="M35" s="31">
        <f>IF(OR(I35="",L35=""),"",IFERROR((L35-I35)/I35,0))</f>
        <v/>
      </c>
      <c r="N35" s="10">
        <f>IF(G35="","",DATE(YEAR(G35)+1,MONTH(G35),DAY(G35)))</f>
        <v/>
      </c>
      <c r="O35" s="10">
        <f>IF(N35="","",MAX(DATE(YEAR(N35),MONTH(N35)+1,1),DATE(YEAR(TODAY()),MONTH(TODAY())+1,1)))</f>
        <v/>
      </c>
      <c r="P35" s="32">
        <f>IF(OR(J35="",M35=""),"",J35*(1+M35))</f>
        <v/>
      </c>
      <c r="Q35" s="32">
        <f>IF(OR(P35="",J35=""),"",P35-J35)</f>
        <v/>
      </c>
      <c r="R35" s="31">
        <f>IF(OR(P35="",J35=""),"",IFERROR(P35/J35-1,0))</f>
        <v/>
      </c>
      <c r="S35" s="12">
        <f>IF(A35="","",IF(OR(G35="",I35="",L35=""),"Prüfung erforderlich",IF(N35&gt;TODAY(),"Wartefrist","Erhöhung möglich")))</f>
        <v/>
      </c>
      <c r="T35" s="12">
        <f>IF(A35="","",IF(S35="Erhöhung möglich","Ja","Nein"))</f>
        <v/>
      </c>
      <c r="U35" s="4" t="n"/>
    </row>
    <row r="36">
      <c r="A36" s="4" t="n"/>
      <c r="B36" s="4" t="n"/>
      <c r="C36" s="4" t="n"/>
      <c r="D36" s="4" t="n"/>
      <c r="E36" s="28" t="n"/>
      <c r="F36" s="6" t="n"/>
      <c r="G36" s="6" t="n"/>
      <c r="H36" s="6" t="n"/>
      <c r="I36" s="28" t="n"/>
      <c r="J36" s="29" t="n"/>
      <c r="K36" s="6" t="n"/>
      <c r="L36" s="30">
        <f>IF(K36="","",IFERROR(VLOOKUP(K36,'Indexdaten'!$A$5:$B$104,2,FALSE),""))</f>
        <v/>
      </c>
      <c r="M36" s="31">
        <f>IF(OR(I36="",L36=""),"",IFERROR((L36-I36)/I36,0))</f>
        <v/>
      </c>
      <c r="N36" s="10">
        <f>IF(G36="","",DATE(YEAR(G36)+1,MONTH(G36),DAY(G36)))</f>
        <v/>
      </c>
      <c r="O36" s="10">
        <f>IF(N36="","",MAX(DATE(YEAR(N36),MONTH(N36)+1,1),DATE(YEAR(TODAY()),MONTH(TODAY())+1,1)))</f>
        <v/>
      </c>
      <c r="P36" s="32">
        <f>IF(OR(J36="",M36=""),"",J36*(1+M36))</f>
        <v/>
      </c>
      <c r="Q36" s="32">
        <f>IF(OR(P36="",J36=""),"",P36-J36)</f>
        <v/>
      </c>
      <c r="R36" s="31">
        <f>IF(OR(P36="",J36=""),"",IFERROR(P36/J36-1,0))</f>
        <v/>
      </c>
      <c r="S36" s="12">
        <f>IF(A36="","",IF(OR(G36="",I36="",L36=""),"Prüfung erforderlich",IF(N36&gt;TODAY(),"Wartefrist","Erhöhung möglich")))</f>
        <v/>
      </c>
      <c r="T36" s="12">
        <f>IF(A36="","",IF(S36="Erhöhung möglich","Ja","Nein"))</f>
        <v/>
      </c>
      <c r="U36" s="4" t="n"/>
    </row>
    <row r="37">
      <c r="A37" s="4" t="n"/>
      <c r="B37" s="4" t="n"/>
      <c r="C37" s="4" t="n"/>
      <c r="D37" s="4" t="n"/>
      <c r="E37" s="28" t="n"/>
      <c r="F37" s="6" t="n"/>
      <c r="G37" s="6" t="n"/>
      <c r="H37" s="6" t="n"/>
      <c r="I37" s="28" t="n"/>
      <c r="J37" s="29" t="n"/>
      <c r="K37" s="6" t="n"/>
      <c r="L37" s="30">
        <f>IF(K37="","",IFERROR(VLOOKUP(K37,'Indexdaten'!$A$5:$B$104,2,FALSE),""))</f>
        <v/>
      </c>
      <c r="M37" s="31">
        <f>IF(OR(I37="",L37=""),"",IFERROR((L37-I37)/I37,0))</f>
        <v/>
      </c>
      <c r="N37" s="10">
        <f>IF(G37="","",DATE(YEAR(G37)+1,MONTH(G37),DAY(G37)))</f>
        <v/>
      </c>
      <c r="O37" s="10">
        <f>IF(N37="","",MAX(DATE(YEAR(N37),MONTH(N37)+1,1),DATE(YEAR(TODAY()),MONTH(TODAY())+1,1)))</f>
        <v/>
      </c>
      <c r="P37" s="32">
        <f>IF(OR(J37="",M37=""),"",J37*(1+M37))</f>
        <v/>
      </c>
      <c r="Q37" s="32">
        <f>IF(OR(P37="",J37=""),"",P37-J37)</f>
        <v/>
      </c>
      <c r="R37" s="31">
        <f>IF(OR(P37="",J37=""),"",IFERROR(P37/J37-1,0))</f>
        <v/>
      </c>
      <c r="S37" s="12">
        <f>IF(A37="","",IF(OR(G37="",I37="",L37=""),"Prüfung erforderlich",IF(N37&gt;TODAY(),"Wartefrist","Erhöhung möglich")))</f>
        <v/>
      </c>
      <c r="T37" s="12">
        <f>IF(A37="","",IF(S37="Erhöhung möglich","Ja","Nein"))</f>
        <v/>
      </c>
      <c r="U37" s="4" t="n"/>
    </row>
    <row r="38">
      <c r="A38" s="4" t="n"/>
      <c r="B38" s="4" t="n"/>
      <c r="C38" s="4" t="n"/>
      <c r="D38" s="4" t="n"/>
      <c r="E38" s="28" t="n"/>
      <c r="F38" s="6" t="n"/>
      <c r="G38" s="6" t="n"/>
      <c r="H38" s="6" t="n"/>
      <c r="I38" s="28" t="n"/>
      <c r="J38" s="29" t="n"/>
      <c r="K38" s="6" t="n"/>
      <c r="L38" s="30">
        <f>IF(K38="","",IFERROR(VLOOKUP(K38,'Indexdaten'!$A$5:$B$104,2,FALSE),""))</f>
        <v/>
      </c>
      <c r="M38" s="31">
        <f>IF(OR(I38="",L38=""),"",IFERROR((L38-I38)/I38,0))</f>
        <v/>
      </c>
      <c r="N38" s="10">
        <f>IF(G38="","",DATE(YEAR(G38)+1,MONTH(G38),DAY(G38)))</f>
        <v/>
      </c>
      <c r="O38" s="10">
        <f>IF(N38="","",MAX(DATE(YEAR(N38),MONTH(N38)+1,1),DATE(YEAR(TODAY()),MONTH(TODAY())+1,1)))</f>
        <v/>
      </c>
      <c r="P38" s="32">
        <f>IF(OR(J38="",M38=""),"",J38*(1+M38))</f>
        <v/>
      </c>
      <c r="Q38" s="32">
        <f>IF(OR(P38="",J38=""),"",P38-J38)</f>
        <v/>
      </c>
      <c r="R38" s="31">
        <f>IF(OR(P38="",J38=""),"",IFERROR(P38/J38-1,0))</f>
        <v/>
      </c>
      <c r="S38" s="12">
        <f>IF(A38="","",IF(OR(G38="",I38="",L38=""),"Prüfung erforderlich",IF(N38&gt;TODAY(),"Wartefrist","Erhöhung möglich")))</f>
        <v/>
      </c>
      <c r="T38" s="12">
        <f>IF(A38="","",IF(S38="Erhöhung möglich","Ja","Nein"))</f>
        <v/>
      </c>
      <c r="U38" s="4" t="n"/>
    </row>
    <row r="39">
      <c r="A39" s="4" t="n"/>
      <c r="B39" s="4" t="n"/>
      <c r="C39" s="4" t="n"/>
      <c r="D39" s="4" t="n"/>
      <c r="E39" s="28" t="n"/>
      <c r="F39" s="6" t="n"/>
      <c r="G39" s="6" t="n"/>
      <c r="H39" s="6" t="n"/>
      <c r="I39" s="28" t="n"/>
      <c r="J39" s="29" t="n"/>
      <c r="K39" s="6" t="n"/>
      <c r="L39" s="30">
        <f>IF(K39="","",IFERROR(VLOOKUP(K39,'Indexdaten'!$A$5:$B$104,2,FALSE),""))</f>
        <v/>
      </c>
      <c r="M39" s="31">
        <f>IF(OR(I39="",L39=""),"",IFERROR((L39-I39)/I39,0))</f>
        <v/>
      </c>
      <c r="N39" s="10">
        <f>IF(G39="","",DATE(YEAR(G39)+1,MONTH(G39),DAY(G39)))</f>
        <v/>
      </c>
      <c r="O39" s="10">
        <f>IF(N39="","",MAX(DATE(YEAR(N39),MONTH(N39)+1,1),DATE(YEAR(TODAY()),MONTH(TODAY())+1,1)))</f>
        <v/>
      </c>
      <c r="P39" s="32">
        <f>IF(OR(J39="",M39=""),"",J39*(1+M39))</f>
        <v/>
      </c>
      <c r="Q39" s="32">
        <f>IF(OR(P39="",J39=""),"",P39-J39)</f>
        <v/>
      </c>
      <c r="R39" s="31">
        <f>IF(OR(P39="",J39=""),"",IFERROR(P39/J39-1,0))</f>
        <v/>
      </c>
      <c r="S39" s="12">
        <f>IF(A39="","",IF(OR(G39="",I39="",L39=""),"Prüfung erforderlich",IF(N39&gt;TODAY(),"Wartefrist","Erhöhung möglich")))</f>
        <v/>
      </c>
      <c r="T39" s="12">
        <f>IF(A39="","",IF(S39="Erhöhung möglich","Ja","Nein"))</f>
        <v/>
      </c>
      <c r="U39" s="4" t="n"/>
    </row>
    <row r="40">
      <c r="A40" s="4" t="n"/>
      <c r="B40" s="4" t="n"/>
      <c r="C40" s="4" t="n"/>
      <c r="D40" s="4" t="n"/>
      <c r="E40" s="28" t="n"/>
      <c r="F40" s="6" t="n"/>
      <c r="G40" s="6" t="n"/>
      <c r="H40" s="6" t="n"/>
      <c r="I40" s="28" t="n"/>
      <c r="J40" s="29" t="n"/>
      <c r="K40" s="6" t="n"/>
      <c r="L40" s="30">
        <f>IF(K40="","",IFERROR(VLOOKUP(K40,'Indexdaten'!$A$5:$B$104,2,FALSE),""))</f>
        <v/>
      </c>
      <c r="M40" s="31">
        <f>IF(OR(I40="",L40=""),"",IFERROR((L40-I40)/I40,0))</f>
        <v/>
      </c>
      <c r="N40" s="10">
        <f>IF(G40="","",DATE(YEAR(G40)+1,MONTH(G40),DAY(G40)))</f>
        <v/>
      </c>
      <c r="O40" s="10">
        <f>IF(N40="","",MAX(DATE(YEAR(N40),MONTH(N40)+1,1),DATE(YEAR(TODAY()),MONTH(TODAY())+1,1)))</f>
        <v/>
      </c>
      <c r="P40" s="32">
        <f>IF(OR(J40="",M40=""),"",J40*(1+M40))</f>
        <v/>
      </c>
      <c r="Q40" s="32">
        <f>IF(OR(P40="",J40=""),"",P40-J40)</f>
        <v/>
      </c>
      <c r="R40" s="31">
        <f>IF(OR(P40="",J40=""),"",IFERROR(P40/J40-1,0))</f>
        <v/>
      </c>
      <c r="S40" s="12">
        <f>IF(A40="","",IF(OR(G40="",I40="",L40=""),"Prüfung erforderlich",IF(N40&gt;TODAY(),"Wartefrist","Erhöhung möglich")))</f>
        <v/>
      </c>
      <c r="T40" s="12">
        <f>IF(A40="","",IF(S40="Erhöhung möglich","Ja","Nein"))</f>
        <v/>
      </c>
      <c r="U40" s="4" t="n"/>
    </row>
    <row r="41">
      <c r="A41" s="4" t="n"/>
      <c r="B41" s="4" t="n"/>
      <c r="C41" s="4" t="n"/>
      <c r="D41" s="4" t="n"/>
      <c r="E41" s="28" t="n"/>
      <c r="F41" s="6" t="n"/>
      <c r="G41" s="6" t="n"/>
      <c r="H41" s="6" t="n"/>
      <c r="I41" s="28" t="n"/>
      <c r="J41" s="29" t="n"/>
      <c r="K41" s="6" t="n"/>
      <c r="L41" s="30">
        <f>IF(K41="","",IFERROR(VLOOKUP(K41,'Indexdaten'!$A$5:$B$104,2,FALSE),""))</f>
        <v/>
      </c>
      <c r="M41" s="31">
        <f>IF(OR(I41="",L41=""),"",IFERROR((L41-I41)/I41,0))</f>
        <v/>
      </c>
      <c r="N41" s="10">
        <f>IF(G41="","",DATE(YEAR(G41)+1,MONTH(G41),DAY(G41)))</f>
        <v/>
      </c>
      <c r="O41" s="10">
        <f>IF(N41="","",MAX(DATE(YEAR(N41),MONTH(N41)+1,1),DATE(YEAR(TODAY()),MONTH(TODAY())+1,1)))</f>
        <v/>
      </c>
      <c r="P41" s="32">
        <f>IF(OR(J41="",M41=""),"",J41*(1+M41))</f>
        <v/>
      </c>
      <c r="Q41" s="32">
        <f>IF(OR(P41="",J41=""),"",P41-J41)</f>
        <v/>
      </c>
      <c r="R41" s="31">
        <f>IF(OR(P41="",J41=""),"",IFERROR(P41/J41-1,0))</f>
        <v/>
      </c>
      <c r="S41" s="12">
        <f>IF(A41="","",IF(OR(G41="",I41="",L41=""),"Prüfung erforderlich",IF(N41&gt;TODAY(),"Wartefrist","Erhöhung möglich")))</f>
        <v/>
      </c>
      <c r="T41" s="12">
        <f>IF(A41="","",IF(S41="Erhöhung möglich","Ja","Nein"))</f>
        <v/>
      </c>
      <c r="U41" s="4" t="n"/>
    </row>
    <row r="42">
      <c r="A42" s="4" t="n"/>
      <c r="B42" s="4" t="n"/>
      <c r="C42" s="4" t="n"/>
      <c r="D42" s="4" t="n"/>
      <c r="E42" s="28" t="n"/>
      <c r="F42" s="6" t="n"/>
      <c r="G42" s="6" t="n"/>
      <c r="H42" s="6" t="n"/>
      <c r="I42" s="28" t="n"/>
      <c r="J42" s="29" t="n"/>
      <c r="K42" s="6" t="n"/>
      <c r="L42" s="30">
        <f>IF(K42="","",IFERROR(VLOOKUP(K42,'Indexdaten'!$A$5:$B$104,2,FALSE),""))</f>
        <v/>
      </c>
      <c r="M42" s="31">
        <f>IF(OR(I42="",L42=""),"",IFERROR((L42-I42)/I42,0))</f>
        <v/>
      </c>
      <c r="N42" s="10">
        <f>IF(G42="","",DATE(YEAR(G42)+1,MONTH(G42),DAY(G42)))</f>
        <v/>
      </c>
      <c r="O42" s="10">
        <f>IF(N42="","",MAX(DATE(YEAR(N42),MONTH(N42)+1,1),DATE(YEAR(TODAY()),MONTH(TODAY())+1,1)))</f>
        <v/>
      </c>
      <c r="P42" s="32">
        <f>IF(OR(J42="",M42=""),"",J42*(1+M42))</f>
        <v/>
      </c>
      <c r="Q42" s="32">
        <f>IF(OR(P42="",J42=""),"",P42-J42)</f>
        <v/>
      </c>
      <c r="R42" s="31">
        <f>IF(OR(P42="",J42=""),"",IFERROR(P42/J42-1,0))</f>
        <v/>
      </c>
      <c r="S42" s="12">
        <f>IF(A42="","",IF(OR(G42="",I42="",L42=""),"Prüfung erforderlich",IF(N42&gt;TODAY(),"Wartefrist","Erhöhung möglich")))</f>
        <v/>
      </c>
      <c r="T42" s="12">
        <f>IF(A42="","",IF(S42="Erhöhung möglich","Ja","Nein"))</f>
        <v/>
      </c>
      <c r="U42" s="4" t="n"/>
    </row>
    <row r="43">
      <c r="A43" s="4" t="n"/>
      <c r="B43" s="4" t="n"/>
      <c r="C43" s="4" t="n"/>
      <c r="D43" s="4" t="n"/>
      <c r="E43" s="28" t="n"/>
      <c r="F43" s="6" t="n"/>
      <c r="G43" s="6" t="n"/>
      <c r="H43" s="6" t="n"/>
      <c r="I43" s="28" t="n"/>
      <c r="J43" s="29" t="n"/>
      <c r="K43" s="6" t="n"/>
      <c r="L43" s="30">
        <f>IF(K43="","",IFERROR(VLOOKUP(K43,'Indexdaten'!$A$5:$B$104,2,FALSE),""))</f>
        <v/>
      </c>
      <c r="M43" s="31">
        <f>IF(OR(I43="",L43=""),"",IFERROR((L43-I43)/I43,0))</f>
        <v/>
      </c>
      <c r="N43" s="10">
        <f>IF(G43="","",DATE(YEAR(G43)+1,MONTH(G43),DAY(G43)))</f>
        <v/>
      </c>
      <c r="O43" s="10">
        <f>IF(N43="","",MAX(DATE(YEAR(N43),MONTH(N43)+1,1),DATE(YEAR(TODAY()),MONTH(TODAY())+1,1)))</f>
        <v/>
      </c>
      <c r="P43" s="32">
        <f>IF(OR(J43="",M43=""),"",J43*(1+M43))</f>
        <v/>
      </c>
      <c r="Q43" s="32">
        <f>IF(OR(P43="",J43=""),"",P43-J43)</f>
        <v/>
      </c>
      <c r="R43" s="31">
        <f>IF(OR(P43="",J43=""),"",IFERROR(P43/J43-1,0))</f>
        <v/>
      </c>
      <c r="S43" s="12">
        <f>IF(A43="","",IF(OR(G43="",I43="",L43=""),"Prüfung erforderlich",IF(N43&gt;TODAY(),"Wartefrist","Erhöhung möglich")))</f>
        <v/>
      </c>
      <c r="T43" s="12">
        <f>IF(A43="","",IF(S43="Erhöhung möglich","Ja","Nein"))</f>
        <v/>
      </c>
      <c r="U43" s="4" t="n"/>
    </row>
    <row r="44">
      <c r="A44" s="4" t="n"/>
      <c r="B44" s="4" t="n"/>
      <c r="C44" s="4" t="n"/>
      <c r="D44" s="4" t="n"/>
      <c r="E44" s="28" t="n"/>
      <c r="F44" s="6" t="n"/>
      <c r="G44" s="6" t="n"/>
      <c r="H44" s="6" t="n"/>
      <c r="I44" s="28" t="n"/>
      <c r="J44" s="29" t="n"/>
      <c r="K44" s="6" t="n"/>
      <c r="L44" s="30">
        <f>IF(K44="","",IFERROR(VLOOKUP(K44,'Indexdaten'!$A$5:$B$104,2,FALSE),""))</f>
        <v/>
      </c>
      <c r="M44" s="31">
        <f>IF(OR(I44="",L44=""),"",IFERROR((L44-I44)/I44,0))</f>
        <v/>
      </c>
      <c r="N44" s="10">
        <f>IF(G44="","",DATE(YEAR(G44)+1,MONTH(G44),DAY(G44)))</f>
        <v/>
      </c>
      <c r="O44" s="10">
        <f>IF(N44="","",MAX(DATE(YEAR(N44),MONTH(N44)+1,1),DATE(YEAR(TODAY()),MONTH(TODAY())+1,1)))</f>
        <v/>
      </c>
      <c r="P44" s="32">
        <f>IF(OR(J44="",M44=""),"",J44*(1+M44))</f>
        <v/>
      </c>
      <c r="Q44" s="32">
        <f>IF(OR(P44="",J44=""),"",P44-J44)</f>
        <v/>
      </c>
      <c r="R44" s="31">
        <f>IF(OR(P44="",J44=""),"",IFERROR(P44/J44-1,0))</f>
        <v/>
      </c>
      <c r="S44" s="12">
        <f>IF(A44="","",IF(OR(G44="",I44="",L44=""),"Prüfung erforderlich",IF(N44&gt;TODAY(),"Wartefrist","Erhöhung möglich")))</f>
        <v/>
      </c>
      <c r="T44" s="12">
        <f>IF(A44="","",IF(S44="Erhöhung möglich","Ja","Nein"))</f>
        <v/>
      </c>
      <c r="U44" s="4" t="n"/>
    </row>
    <row r="45">
      <c r="A45" s="4" t="n"/>
      <c r="B45" s="4" t="n"/>
      <c r="C45" s="4" t="n"/>
      <c r="D45" s="4" t="n"/>
      <c r="E45" s="28" t="n"/>
      <c r="F45" s="6" t="n"/>
      <c r="G45" s="6" t="n"/>
      <c r="H45" s="6" t="n"/>
      <c r="I45" s="28" t="n"/>
      <c r="J45" s="29" t="n"/>
      <c r="K45" s="6" t="n"/>
      <c r="L45" s="30">
        <f>IF(K45="","",IFERROR(VLOOKUP(K45,'Indexdaten'!$A$5:$B$104,2,FALSE),""))</f>
        <v/>
      </c>
      <c r="M45" s="31">
        <f>IF(OR(I45="",L45=""),"",IFERROR((L45-I45)/I45,0))</f>
        <v/>
      </c>
      <c r="N45" s="10">
        <f>IF(G45="","",DATE(YEAR(G45)+1,MONTH(G45),DAY(G45)))</f>
        <v/>
      </c>
      <c r="O45" s="10">
        <f>IF(N45="","",MAX(DATE(YEAR(N45),MONTH(N45)+1,1),DATE(YEAR(TODAY()),MONTH(TODAY())+1,1)))</f>
        <v/>
      </c>
      <c r="P45" s="32">
        <f>IF(OR(J45="",M45=""),"",J45*(1+M45))</f>
        <v/>
      </c>
      <c r="Q45" s="32">
        <f>IF(OR(P45="",J45=""),"",P45-J45)</f>
        <v/>
      </c>
      <c r="R45" s="31">
        <f>IF(OR(P45="",J45=""),"",IFERROR(P45/J45-1,0))</f>
        <v/>
      </c>
      <c r="S45" s="12">
        <f>IF(A45="","",IF(OR(G45="",I45="",L45=""),"Prüfung erforderlich",IF(N45&gt;TODAY(),"Wartefrist","Erhöhung möglich")))</f>
        <v/>
      </c>
      <c r="T45" s="12">
        <f>IF(A45="","",IF(S45="Erhöhung möglich","Ja","Nein"))</f>
        <v/>
      </c>
      <c r="U45" s="4" t="n"/>
    </row>
    <row r="46">
      <c r="A46" s="4" t="n"/>
      <c r="B46" s="4" t="n"/>
      <c r="C46" s="4" t="n"/>
      <c r="D46" s="4" t="n"/>
      <c r="E46" s="28" t="n"/>
      <c r="F46" s="6" t="n"/>
      <c r="G46" s="6" t="n"/>
      <c r="H46" s="6" t="n"/>
      <c r="I46" s="28" t="n"/>
      <c r="J46" s="29" t="n"/>
      <c r="K46" s="6" t="n"/>
      <c r="L46" s="30">
        <f>IF(K46="","",IFERROR(VLOOKUP(K46,'Indexdaten'!$A$5:$B$104,2,FALSE),""))</f>
        <v/>
      </c>
      <c r="M46" s="31">
        <f>IF(OR(I46="",L46=""),"",IFERROR((L46-I46)/I46,0))</f>
        <v/>
      </c>
      <c r="N46" s="10">
        <f>IF(G46="","",DATE(YEAR(G46)+1,MONTH(G46),DAY(G46)))</f>
        <v/>
      </c>
      <c r="O46" s="10">
        <f>IF(N46="","",MAX(DATE(YEAR(N46),MONTH(N46)+1,1),DATE(YEAR(TODAY()),MONTH(TODAY())+1,1)))</f>
        <v/>
      </c>
      <c r="P46" s="32">
        <f>IF(OR(J46="",M46=""),"",J46*(1+M46))</f>
        <v/>
      </c>
      <c r="Q46" s="32">
        <f>IF(OR(P46="",J46=""),"",P46-J46)</f>
        <v/>
      </c>
      <c r="R46" s="31">
        <f>IF(OR(P46="",J46=""),"",IFERROR(P46/J46-1,0))</f>
        <v/>
      </c>
      <c r="S46" s="12">
        <f>IF(A46="","",IF(OR(G46="",I46="",L46=""),"Prüfung erforderlich",IF(N46&gt;TODAY(),"Wartefrist","Erhöhung möglich")))</f>
        <v/>
      </c>
      <c r="T46" s="12">
        <f>IF(A46="","",IF(S46="Erhöhung möglich","Ja","Nein"))</f>
        <v/>
      </c>
      <c r="U46" s="4" t="n"/>
    </row>
    <row r="47">
      <c r="A47" s="4" t="n"/>
      <c r="B47" s="4" t="n"/>
      <c r="C47" s="4" t="n"/>
      <c r="D47" s="4" t="n"/>
      <c r="E47" s="28" t="n"/>
      <c r="F47" s="6" t="n"/>
      <c r="G47" s="6" t="n"/>
      <c r="H47" s="6" t="n"/>
      <c r="I47" s="28" t="n"/>
      <c r="J47" s="29" t="n"/>
      <c r="K47" s="6" t="n"/>
      <c r="L47" s="30">
        <f>IF(K47="","",IFERROR(VLOOKUP(K47,'Indexdaten'!$A$5:$B$104,2,FALSE),""))</f>
        <v/>
      </c>
      <c r="M47" s="31">
        <f>IF(OR(I47="",L47=""),"",IFERROR((L47-I47)/I47,0))</f>
        <v/>
      </c>
      <c r="N47" s="10">
        <f>IF(G47="","",DATE(YEAR(G47)+1,MONTH(G47),DAY(G47)))</f>
        <v/>
      </c>
      <c r="O47" s="10">
        <f>IF(N47="","",MAX(DATE(YEAR(N47),MONTH(N47)+1,1),DATE(YEAR(TODAY()),MONTH(TODAY())+1,1)))</f>
        <v/>
      </c>
      <c r="P47" s="32">
        <f>IF(OR(J47="",M47=""),"",J47*(1+M47))</f>
        <v/>
      </c>
      <c r="Q47" s="32">
        <f>IF(OR(P47="",J47=""),"",P47-J47)</f>
        <v/>
      </c>
      <c r="R47" s="31">
        <f>IF(OR(P47="",J47=""),"",IFERROR(P47/J47-1,0))</f>
        <v/>
      </c>
      <c r="S47" s="12">
        <f>IF(A47="","",IF(OR(G47="",I47="",L47=""),"Prüfung erforderlich",IF(N47&gt;TODAY(),"Wartefrist","Erhöhung möglich")))</f>
        <v/>
      </c>
      <c r="T47" s="12">
        <f>IF(A47="","",IF(S47="Erhöhung möglich","Ja","Nein"))</f>
        <v/>
      </c>
      <c r="U47" s="4" t="n"/>
    </row>
    <row r="48">
      <c r="A48" s="4" t="n"/>
      <c r="B48" s="4" t="n"/>
      <c r="C48" s="4" t="n"/>
      <c r="D48" s="4" t="n"/>
      <c r="E48" s="28" t="n"/>
      <c r="F48" s="6" t="n"/>
      <c r="G48" s="6" t="n"/>
      <c r="H48" s="6" t="n"/>
      <c r="I48" s="28" t="n"/>
      <c r="J48" s="29" t="n"/>
      <c r="K48" s="6" t="n"/>
      <c r="L48" s="30">
        <f>IF(K48="","",IFERROR(VLOOKUP(K48,'Indexdaten'!$A$5:$B$104,2,FALSE),""))</f>
        <v/>
      </c>
      <c r="M48" s="31">
        <f>IF(OR(I48="",L48=""),"",IFERROR((L48-I48)/I48,0))</f>
        <v/>
      </c>
      <c r="N48" s="10">
        <f>IF(G48="","",DATE(YEAR(G48)+1,MONTH(G48),DAY(G48)))</f>
        <v/>
      </c>
      <c r="O48" s="10">
        <f>IF(N48="","",MAX(DATE(YEAR(N48),MONTH(N48)+1,1),DATE(YEAR(TODAY()),MONTH(TODAY())+1,1)))</f>
        <v/>
      </c>
      <c r="P48" s="32">
        <f>IF(OR(J48="",M48=""),"",J48*(1+M48))</f>
        <v/>
      </c>
      <c r="Q48" s="32">
        <f>IF(OR(P48="",J48=""),"",P48-J48)</f>
        <v/>
      </c>
      <c r="R48" s="31">
        <f>IF(OR(P48="",J48=""),"",IFERROR(P48/J48-1,0))</f>
        <v/>
      </c>
      <c r="S48" s="12">
        <f>IF(A48="","",IF(OR(G48="",I48="",L48=""),"Prüfung erforderlich",IF(N48&gt;TODAY(),"Wartefrist","Erhöhung möglich")))</f>
        <v/>
      </c>
      <c r="T48" s="12">
        <f>IF(A48="","",IF(S48="Erhöhung möglich","Ja","Nein"))</f>
        <v/>
      </c>
      <c r="U48" s="4" t="n"/>
    </row>
    <row r="49">
      <c r="A49" s="4" t="n"/>
      <c r="B49" s="4" t="n"/>
      <c r="C49" s="4" t="n"/>
      <c r="D49" s="4" t="n"/>
      <c r="E49" s="28" t="n"/>
      <c r="F49" s="6" t="n"/>
      <c r="G49" s="6" t="n"/>
      <c r="H49" s="6" t="n"/>
      <c r="I49" s="28" t="n"/>
      <c r="J49" s="29" t="n"/>
      <c r="K49" s="6" t="n"/>
      <c r="L49" s="30">
        <f>IF(K49="","",IFERROR(VLOOKUP(K49,'Indexdaten'!$A$5:$B$104,2,FALSE),""))</f>
        <v/>
      </c>
      <c r="M49" s="31">
        <f>IF(OR(I49="",L49=""),"",IFERROR((L49-I49)/I49,0))</f>
        <v/>
      </c>
      <c r="N49" s="10">
        <f>IF(G49="","",DATE(YEAR(G49)+1,MONTH(G49),DAY(G49)))</f>
        <v/>
      </c>
      <c r="O49" s="10">
        <f>IF(N49="","",MAX(DATE(YEAR(N49),MONTH(N49)+1,1),DATE(YEAR(TODAY()),MONTH(TODAY())+1,1)))</f>
        <v/>
      </c>
      <c r="P49" s="32">
        <f>IF(OR(J49="",M49=""),"",J49*(1+M49))</f>
        <v/>
      </c>
      <c r="Q49" s="32">
        <f>IF(OR(P49="",J49=""),"",P49-J49)</f>
        <v/>
      </c>
      <c r="R49" s="31">
        <f>IF(OR(P49="",J49=""),"",IFERROR(P49/J49-1,0))</f>
        <v/>
      </c>
      <c r="S49" s="12">
        <f>IF(A49="","",IF(OR(G49="",I49="",L49=""),"Prüfung erforderlich",IF(N49&gt;TODAY(),"Wartefrist","Erhöhung möglich")))</f>
        <v/>
      </c>
      <c r="T49" s="12">
        <f>IF(A49="","",IF(S49="Erhöhung möglich","Ja","Nein"))</f>
        <v/>
      </c>
      <c r="U49" s="4" t="n"/>
    </row>
    <row r="50">
      <c r="A50" s="4" t="n"/>
      <c r="B50" s="4" t="n"/>
      <c r="C50" s="4" t="n"/>
      <c r="D50" s="4" t="n"/>
      <c r="E50" s="28" t="n"/>
      <c r="F50" s="6" t="n"/>
      <c r="G50" s="6" t="n"/>
      <c r="H50" s="6" t="n"/>
      <c r="I50" s="28" t="n"/>
      <c r="J50" s="29" t="n"/>
      <c r="K50" s="6" t="n"/>
      <c r="L50" s="30">
        <f>IF(K50="","",IFERROR(VLOOKUP(K50,'Indexdaten'!$A$5:$B$104,2,FALSE),""))</f>
        <v/>
      </c>
      <c r="M50" s="31">
        <f>IF(OR(I50="",L50=""),"",IFERROR((L50-I50)/I50,0))</f>
        <v/>
      </c>
      <c r="N50" s="10">
        <f>IF(G50="","",DATE(YEAR(G50)+1,MONTH(G50),DAY(G50)))</f>
        <v/>
      </c>
      <c r="O50" s="10">
        <f>IF(N50="","",MAX(DATE(YEAR(N50),MONTH(N50)+1,1),DATE(YEAR(TODAY()),MONTH(TODAY())+1,1)))</f>
        <v/>
      </c>
      <c r="P50" s="32">
        <f>IF(OR(J50="",M50=""),"",J50*(1+M50))</f>
        <v/>
      </c>
      <c r="Q50" s="32">
        <f>IF(OR(P50="",J50=""),"",P50-J50)</f>
        <v/>
      </c>
      <c r="R50" s="31">
        <f>IF(OR(P50="",J50=""),"",IFERROR(P50/J50-1,0))</f>
        <v/>
      </c>
      <c r="S50" s="12">
        <f>IF(A50="","",IF(OR(G50="",I50="",L50=""),"Prüfung erforderlich",IF(N50&gt;TODAY(),"Wartefrist","Erhöhung möglich")))</f>
        <v/>
      </c>
      <c r="T50" s="12">
        <f>IF(A50="","",IF(S50="Erhöhung möglich","Ja","Nein"))</f>
        <v/>
      </c>
      <c r="U50" s="4" t="n"/>
    </row>
    <row r="51">
      <c r="A51" s="4" t="n"/>
      <c r="B51" s="4" t="n"/>
      <c r="C51" s="4" t="n"/>
      <c r="D51" s="4" t="n"/>
      <c r="E51" s="28" t="n"/>
      <c r="F51" s="6" t="n"/>
      <c r="G51" s="6" t="n"/>
      <c r="H51" s="6" t="n"/>
      <c r="I51" s="28" t="n"/>
      <c r="J51" s="29" t="n"/>
      <c r="K51" s="6" t="n"/>
      <c r="L51" s="30">
        <f>IF(K51="","",IFERROR(VLOOKUP(K51,'Indexdaten'!$A$5:$B$104,2,FALSE),""))</f>
        <v/>
      </c>
      <c r="M51" s="31">
        <f>IF(OR(I51="",L51=""),"",IFERROR((L51-I51)/I51,0))</f>
        <v/>
      </c>
      <c r="N51" s="10">
        <f>IF(G51="","",DATE(YEAR(G51)+1,MONTH(G51),DAY(G51)))</f>
        <v/>
      </c>
      <c r="O51" s="10">
        <f>IF(N51="","",MAX(DATE(YEAR(N51),MONTH(N51)+1,1),DATE(YEAR(TODAY()),MONTH(TODAY())+1,1)))</f>
        <v/>
      </c>
      <c r="P51" s="32">
        <f>IF(OR(J51="",M51=""),"",J51*(1+M51))</f>
        <v/>
      </c>
      <c r="Q51" s="32">
        <f>IF(OR(P51="",J51=""),"",P51-J51)</f>
        <v/>
      </c>
      <c r="R51" s="31">
        <f>IF(OR(P51="",J51=""),"",IFERROR(P51/J51-1,0))</f>
        <v/>
      </c>
      <c r="S51" s="12">
        <f>IF(A51="","",IF(OR(G51="",I51="",L51=""),"Prüfung erforderlich",IF(N51&gt;TODAY(),"Wartefrist","Erhöhung möglich")))</f>
        <v/>
      </c>
      <c r="T51" s="12">
        <f>IF(A51="","",IF(S51="Erhöhung möglich","Ja","Nein"))</f>
        <v/>
      </c>
      <c r="U51" s="4" t="n"/>
    </row>
    <row r="52">
      <c r="A52" s="4" t="n"/>
      <c r="B52" s="4" t="n"/>
      <c r="C52" s="4" t="n"/>
      <c r="D52" s="4" t="n"/>
      <c r="E52" s="28" t="n"/>
      <c r="F52" s="6" t="n"/>
      <c r="G52" s="6" t="n"/>
      <c r="H52" s="6" t="n"/>
      <c r="I52" s="28" t="n"/>
      <c r="J52" s="29" t="n"/>
      <c r="K52" s="6" t="n"/>
      <c r="L52" s="30">
        <f>IF(K52="","",IFERROR(VLOOKUP(K52,'Indexdaten'!$A$5:$B$104,2,FALSE),""))</f>
        <v/>
      </c>
      <c r="M52" s="31">
        <f>IF(OR(I52="",L52=""),"",IFERROR((L52-I52)/I52,0))</f>
        <v/>
      </c>
      <c r="N52" s="10">
        <f>IF(G52="","",DATE(YEAR(G52)+1,MONTH(G52),DAY(G52)))</f>
        <v/>
      </c>
      <c r="O52" s="10">
        <f>IF(N52="","",MAX(DATE(YEAR(N52),MONTH(N52)+1,1),DATE(YEAR(TODAY()),MONTH(TODAY())+1,1)))</f>
        <v/>
      </c>
      <c r="P52" s="32">
        <f>IF(OR(J52="",M52=""),"",J52*(1+M52))</f>
        <v/>
      </c>
      <c r="Q52" s="32">
        <f>IF(OR(P52="",J52=""),"",P52-J52)</f>
        <v/>
      </c>
      <c r="R52" s="31">
        <f>IF(OR(P52="",J52=""),"",IFERROR(P52/J52-1,0))</f>
        <v/>
      </c>
      <c r="S52" s="12">
        <f>IF(A52="","",IF(OR(G52="",I52="",L52=""),"Prüfung erforderlich",IF(N52&gt;TODAY(),"Wartefrist","Erhöhung möglich")))</f>
        <v/>
      </c>
      <c r="T52" s="12">
        <f>IF(A52="","",IF(S52="Erhöhung möglich","Ja","Nein"))</f>
        <v/>
      </c>
      <c r="U52" s="4" t="n"/>
    </row>
    <row r="53">
      <c r="A53" s="4" t="n"/>
      <c r="B53" s="4" t="n"/>
      <c r="C53" s="4" t="n"/>
      <c r="D53" s="4" t="n"/>
      <c r="E53" s="28" t="n"/>
      <c r="F53" s="6" t="n"/>
      <c r="G53" s="6" t="n"/>
      <c r="H53" s="6" t="n"/>
      <c r="I53" s="28" t="n"/>
      <c r="J53" s="29" t="n"/>
      <c r="K53" s="6" t="n"/>
      <c r="L53" s="30">
        <f>IF(K53="","",IFERROR(VLOOKUP(K53,'Indexdaten'!$A$5:$B$104,2,FALSE),""))</f>
        <v/>
      </c>
      <c r="M53" s="31">
        <f>IF(OR(I53="",L53=""),"",IFERROR((L53-I53)/I53,0))</f>
        <v/>
      </c>
      <c r="N53" s="10">
        <f>IF(G53="","",DATE(YEAR(G53)+1,MONTH(G53),DAY(G53)))</f>
        <v/>
      </c>
      <c r="O53" s="10">
        <f>IF(N53="","",MAX(DATE(YEAR(N53),MONTH(N53)+1,1),DATE(YEAR(TODAY()),MONTH(TODAY())+1,1)))</f>
        <v/>
      </c>
      <c r="P53" s="32">
        <f>IF(OR(J53="",M53=""),"",J53*(1+M53))</f>
        <v/>
      </c>
      <c r="Q53" s="32">
        <f>IF(OR(P53="",J53=""),"",P53-J53)</f>
        <v/>
      </c>
      <c r="R53" s="31">
        <f>IF(OR(P53="",J53=""),"",IFERROR(P53/J53-1,0))</f>
        <v/>
      </c>
      <c r="S53" s="12">
        <f>IF(A53="","",IF(OR(G53="",I53="",L53=""),"Prüfung erforderlich",IF(N53&gt;TODAY(),"Wartefrist","Erhöhung möglich")))</f>
        <v/>
      </c>
      <c r="T53" s="12">
        <f>IF(A53="","",IF(S53="Erhöhung möglich","Ja","Nein"))</f>
        <v/>
      </c>
      <c r="U53" s="4" t="n"/>
    </row>
    <row r="54">
      <c r="A54" s="4" t="n"/>
      <c r="B54" s="4" t="n"/>
      <c r="C54" s="4" t="n"/>
      <c r="D54" s="4" t="n"/>
      <c r="E54" s="28" t="n"/>
      <c r="F54" s="6" t="n"/>
      <c r="G54" s="6" t="n"/>
      <c r="H54" s="6" t="n"/>
      <c r="I54" s="28" t="n"/>
      <c r="J54" s="29" t="n"/>
      <c r="K54" s="6" t="n"/>
      <c r="L54" s="30">
        <f>IF(K54="","",IFERROR(VLOOKUP(K54,'Indexdaten'!$A$5:$B$104,2,FALSE),""))</f>
        <v/>
      </c>
      <c r="M54" s="31">
        <f>IF(OR(I54="",L54=""),"",IFERROR((L54-I54)/I54,0))</f>
        <v/>
      </c>
      <c r="N54" s="10">
        <f>IF(G54="","",DATE(YEAR(G54)+1,MONTH(G54),DAY(G54)))</f>
        <v/>
      </c>
      <c r="O54" s="10">
        <f>IF(N54="","",MAX(DATE(YEAR(N54),MONTH(N54)+1,1),DATE(YEAR(TODAY()),MONTH(TODAY())+1,1)))</f>
        <v/>
      </c>
      <c r="P54" s="32">
        <f>IF(OR(J54="",M54=""),"",J54*(1+M54))</f>
        <v/>
      </c>
      <c r="Q54" s="32">
        <f>IF(OR(P54="",J54=""),"",P54-J54)</f>
        <v/>
      </c>
      <c r="R54" s="31">
        <f>IF(OR(P54="",J54=""),"",IFERROR(P54/J54-1,0))</f>
        <v/>
      </c>
      <c r="S54" s="12">
        <f>IF(A54="","",IF(OR(G54="",I54="",L54=""),"Prüfung erforderlich",IF(N54&gt;TODAY(),"Wartefrist","Erhöhung möglich")))</f>
        <v/>
      </c>
      <c r="T54" s="12">
        <f>IF(A54="","",IF(S54="Erhöhung möglich","Ja","Nein"))</f>
        <v/>
      </c>
      <c r="U54" s="4" t="n"/>
    </row>
    <row r="55">
      <c r="A55" s="4" t="n"/>
      <c r="B55" s="4" t="n"/>
      <c r="C55" s="4" t="n"/>
      <c r="D55" s="4" t="n"/>
      <c r="E55" s="28" t="n"/>
      <c r="F55" s="6" t="n"/>
      <c r="G55" s="6" t="n"/>
      <c r="H55" s="6" t="n"/>
      <c r="I55" s="28" t="n"/>
      <c r="J55" s="29" t="n"/>
      <c r="K55" s="6" t="n"/>
      <c r="L55" s="30">
        <f>IF(K55="","",IFERROR(VLOOKUP(K55,'Indexdaten'!$A$5:$B$104,2,FALSE),""))</f>
        <v/>
      </c>
      <c r="M55" s="31">
        <f>IF(OR(I55="",L55=""),"",IFERROR((L55-I55)/I55,0))</f>
        <v/>
      </c>
      <c r="N55" s="10">
        <f>IF(G55="","",DATE(YEAR(G55)+1,MONTH(G55),DAY(G55)))</f>
        <v/>
      </c>
      <c r="O55" s="10">
        <f>IF(N55="","",MAX(DATE(YEAR(N55),MONTH(N55)+1,1),DATE(YEAR(TODAY()),MONTH(TODAY())+1,1)))</f>
        <v/>
      </c>
      <c r="P55" s="32">
        <f>IF(OR(J55="",M55=""),"",J55*(1+M55))</f>
        <v/>
      </c>
      <c r="Q55" s="32">
        <f>IF(OR(P55="",J55=""),"",P55-J55)</f>
        <v/>
      </c>
      <c r="R55" s="31">
        <f>IF(OR(P55="",J55=""),"",IFERROR(P55/J55-1,0))</f>
        <v/>
      </c>
      <c r="S55" s="12">
        <f>IF(A55="","",IF(OR(G55="",I55="",L55=""),"Prüfung erforderlich",IF(N55&gt;TODAY(),"Wartefrist","Erhöhung möglich")))</f>
        <v/>
      </c>
      <c r="T55" s="12">
        <f>IF(A55="","",IF(S55="Erhöhung möglich","Ja","Nein"))</f>
        <v/>
      </c>
      <c r="U55" s="4" t="n"/>
    </row>
    <row r="56">
      <c r="A56" s="4" t="n"/>
      <c r="B56" s="4" t="n"/>
      <c r="C56" s="4" t="n"/>
      <c r="D56" s="4" t="n"/>
      <c r="E56" s="28" t="n"/>
      <c r="F56" s="6" t="n"/>
      <c r="G56" s="6" t="n"/>
      <c r="H56" s="6" t="n"/>
      <c r="I56" s="28" t="n"/>
      <c r="J56" s="29" t="n"/>
      <c r="K56" s="6" t="n"/>
      <c r="L56" s="30">
        <f>IF(K56="","",IFERROR(VLOOKUP(K56,'Indexdaten'!$A$5:$B$104,2,FALSE),""))</f>
        <v/>
      </c>
      <c r="M56" s="31">
        <f>IF(OR(I56="",L56=""),"",IFERROR((L56-I56)/I56,0))</f>
        <v/>
      </c>
      <c r="N56" s="10">
        <f>IF(G56="","",DATE(YEAR(G56)+1,MONTH(G56),DAY(G56)))</f>
        <v/>
      </c>
      <c r="O56" s="10">
        <f>IF(N56="","",MAX(DATE(YEAR(N56),MONTH(N56)+1,1),DATE(YEAR(TODAY()),MONTH(TODAY())+1,1)))</f>
        <v/>
      </c>
      <c r="P56" s="32">
        <f>IF(OR(J56="",M56=""),"",J56*(1+M56))</f>
        <v/>
      </c>
      <c r="Q56" s="32">
        <f>IF(OR(P56="",J56=""),"",P56-J56)</f>
        <v/>
      </c>
      <c r="R56" s="31">
        <f>IF(OR(P56="",J56=""),"",IFERROR(P56/J56-1,0))</f>
        <v/>
      </c>
      <c r="S56" s="12">
        <f>IF(A56="","",IF(OR(G56="",I56="",L56=""),"Prüfung erforderlich",IF(N56&gt;TODAY(),"Wartefrist","Erhöhung möglich")))</f>
        <v/>
      </c>
      <c r="T56" s="12">
        <f>IF(A56="","",IF(S56="Erhöhung möglich","Ja","Nein"))</f>
        <v/>
      </c>
      <c r="U56" s="4" t="n"/>
    </row>
    <row r="57">
      <c r="A57" s="4" t="n"/>
      <c r="B57" s="4" t="n"/>
      <c r="C57" s="4" t="n"/>
      <c r="D57" s="4" t="n"/>
      <c r="E57" s="28" t="n"/>
      <c r="F57" s="6" t="n"/>
      <c r="G57" s="6" t="n"/>
      <c r="H57" s="6" t="n"/>
      <c r="I57" s="28" t="n"/>
      <c r="J57" s="29" t="n"/>
      <c r="K57" s="6" t="n"/>
      <c r="L57" s="30">
        <f>IF(K57="","",IFERROR(VLOOKUP(K57,'Indexdaten'!$A$5:$B$104,2,FALSE),""))</f>
        <v/>
      </c>
      <c r="M57" s="31">
        <f>IF(OR(I57="",L57=""),"",IFERROR((L57-I57)/I57,0))</f>
        <v/>
      </c>
      <c r="N57" s="10">
        <f>IF(G57="","",DATE(YEAR(G57)+1,MONTH(G57),DAY(G57)))</f>
        <v/>
      </c>
      <c r="O57" s="10">
        <f>IF(N57="","",MAX(DATE(YEAR(N57),MONTH(N57)+1,1),DATE(YEAR(TODAY()),MONTH(TODAY())+1,1)))</f>
        <v/>
      </c>
      <c r="P57" s="32">
        <f>IF(OR(J57="",M57=""),"",J57*(1+M57))</f>
        <v/>
      </c>
      <c r="Q57" s="32">
        <f>IF(OR(P57="",J57=""),"",P57-J57)</f>
        <v/>
      </c>
      <c r="R57" s="31">
        <f>IF(OR(P57="",J57=""),"",IFERROR(P57/J57-1,0))</f>
        <v/>
      </c>
      <c r="S57" s="12">
        <f>IF(A57="","",IF(OR(G57="",I57="",L57=""),"Prüfung erforderlich",IF(N57&gt;TODAY(),"Wartefrist","Erhöhung möglich")))</f>
        <v/>
      </c>
      <c r="T57" s="12">
        <f>IF(A57="","",IF(S57="Erhöhung möglich","Ja","Nein"))</f>
        <v/>
      </c>
      <c r="U57" s="4" t="n"/>
    </row>
    <row r="58">
      <c r="A58" s="4" t="n"/>
      <c r="B58" s="4" t="n"/>
      <c r="C58" s="4" t="n"/>
      <c r="D58" s="4" t="n"/>
      <c r="E58" s="28" t="n"/>
      <c r="F58" s="6" t="n"/>
      <c r="G58" s="6" t="n"/>
      <c r="H58" s="6" t="n"/>
      <c r="I58" s="28" t="n"/>
      <c r="J58" s="29" t="n"/>
      <c r="K58" s="6" t="n"/>
      <c r="L58" s="30">
        <f>IF(K58="","",IFERROR(VLOOKUP(K58,'Indexdaten'!$A$5:$B$104,2,FALSE),""))</f>
        <v/>
      </c>
      <c r="M58" s="31">
        <f>IF(OR(I58="",L58=""),"",IFERROR((L58-I58)/I58,0))</f>
        <v/>
      </c>
      <c r="N58" s="10">
        <f>IF(G58="","",DATE(YEAR(G58)+1,MONTH(G58),DAY(G58)))</f>
        <v/>
      </c>
      <c r="O58" s="10">
        <f>IF(N58="","",MAX(DATE(YEAR(N58),MONTH(N58)+1,1),DATE(YEAR(TODAY()),MONTH(TODAY())+1,1)))</f>
        <v/>
      </c>
      <c r="P58" s="32">
        <f>IF(OR(J58="",M58=""),"",J58*(1+M58))</f>
        <v/>
      </c>
      <c r="Q58" s="32">
        <f>IF(OR(P58="",J58=""),"",P58-J58)</f>
        <v/>
      </c>
      <c r="R58" s="31">
        <f>IF(OR(P58="",J58=""),"",IFERROR(P58/J58-1,0))</f>
        <v/>
      </c>
      <c r="S58" s="12">
        <f>IF(A58="","",IF(OR(G58="",I58="",L58=""),"Prüfung erforderlich",IF(N58&gt;TODAY(),"Wartefrist","Erhöhung möglich")))</f>
        <v/>
      </c>
      <c r="T58" s="12">
        <f>IF(A58="","",IF(S58="Erhöhung möglich","Ja","Nein"))</f>
        <v/>
      </c>
      <c r="U58" s="4" t="n"/>
    </row>
    <row r="59">
      <c r="A59" s="4" t="n"/>
      <c r="B59" s="4" t="n"/>
      <c r="C59" s="4" t="n"/>
      <c r="D59" s="4" t="n"/>
      <c r="E59" s="28" t="n"/>
      <c r="F59" s="6" t="n"/>
      <c r="G59" s="6" t="n"/>
      <c r="H59" s="6" t="n"/>
      <c r="I59" s="28" t="n"/>
      <c r="J59" s="29" t="n"/>
      <c r="K59" s="6" t="n"/>
      <c r="L59" s="30">
        <f>IF(K59="","",IFERROR(VLOOKUP(K59,'Indexdaten'!$A$5:$B$104,2,FALSE),""))</f>
        <v/>
      </c>
      <c r="M59" s="31">
        <f>IF(OR(I59="",L59=""),"",IFERROR((L59-I59)/I59,0))</f>
        <v/>
      </c>
      <c r="N59" s="10">
        <f>IF(G59="","",DATE(YEAR(G59)+1,MONTH(G59),DAY(G59)))</f>
        <v/>
      </c>
      <c r="O59" s="10">
        <f>IF(N59="","",MAX(DATE(YEAR(N59),MONTH(N59)+1,1),DATE(YEAR(TODAY()),MONTH(TODAY())+1,1)))</f>
        <v/>
      </c>
      <c r="P59" s="32">
        <f>IF(OR(J59="",M59=""),"",J59*(1+M59))</f>
        <v/>
      </c>
      <c r="Q59" s="32">
        <f>IF(OR(P59="",J59=""),"",P59-J59)</f>
        <v/>
      </c>
      <c r="R59" s="31">
        <f>IF(OR(P59="",J59=""),"",IFERROR(P59/J59-1,0))</f>
        <v/>
      </c>
      <c r="S59" s="12">
        <f>IF(A59="","",IF(OR(G59="",I59="",L59=""),"Prüfung erforderlich",IF(N59&gt;TODAY(),"Wartefrist","Erhöhung möglich")))</f>
        <v/>
      </c>
      <c r="T59" s="12">
        <f>IF(A59="","",IF(S59="Erhöhung möglich","Ja","Nein"))</f>
        <v/>
      </c>
      <c r="U59" s="4" t="n"/>
    </row>
    <row r="60">
      <c r="A60" s="4" t="n"/>
      <c r="B60" s="4" t="n"/>
      <c r="C60" s="4" t="n"/>
      <c r="D60" s="4" t="n"/>
      <c r="E60" s="28" t="n"/>
      <c r="F60" s="6" t="n"/>
      <c r="G60" s="6" t="n"/>
      <c r="H60" s="6" t="n"/>
      <c r="I60" s="28" t="n"/>
      <c r="J60" s="29" t="n"/>
      <c r="K60" s="6" t="n"/>
      <c r="L60" s="30">
        <f>IF(K60="","",IFERROR(VLOOKUP(K60,'Indexdaten'!$A$5:$B$104,2,FALSE),""))</f>
        <v/>
      </c>
      <c r="M60" s="31">
        <f>IF(OR(I60="",L60=""),"",IFERROR((L60-I60)/I60,0))</f>
        <v/>
      </c>
      <c r="N60" s="10">
        <f>IF(G60="","",DATE(YEAR(G60)+1,MONTH(G60),DAY(G60)))</f>
        <v/>
      </c>
      <c r="O60" s="10">
        <f>IF(N60="","",MAX(DATE(YEAR(N60),MONTH(N60)+1,1),DATE(YEAR(TODAY()),MONTH(TODAY())+1,1)))</f>
        <v/>
      </c>
      <c r="P60" s="32">
        <f>IF(OR(J60="",M60=""),"",J60*(1+M60))</f>
        <v/>
      </c>
      <c r="Q60" s="32">
        <f>IF(OR(P60="",J60=""),"",P60-J60)</f>
        <v/>
      </c>
      <c r="R60" s="31">
        <f>IF(OR(P60="",J60=""),"",IFERROR(P60/J60-1,0))</f>
        <v/>
      </c>
      <c r="S60" s="12">
        <f>IF(A60="","",IF(OR(G60="",I60="",L60=""),"Prüfung erforderlich",IF(N60&gt;TODAY(),"Wartefrist","Erhöhung möglich")))</f>
        <v/>
      </c>
      <c r="T60" s="12">
        <f>IF(A60="","",IF(S60="Erhöhung möglich","Ja","Nein"))</f>
        <v/>
      </c>
      <c r="U60" s="4" t="n"/>
    </row>
    <row r="61">
      <c r="A61" s="4" t="n"/>
      <c r="B61" s="4" t="n"/>
      <c r="C61" s="4" t="n"/>
      <c r="D61" s="4" t="n"/>
      <c r="E61" s="28" t="n"/>
      <c r="F61" s="6" t="n"/>
      <c r="G61" s="6" t="n"/>
      <c r="H61" s="6" t="n"/>
      <c r="I61" s="28" t="n"/>
      <c r="J61" s="29" t="n"/>
      <c r="K61" s="6" t="n"/>
      <c r="L61" s="30">
        <f>IF(K61="","",IFERROR(VLOOKUP(K61,'Indexdaten'!$A$5:$B$104,2,FALSE),""))</f>
        <v/>
      </c>
      <c r="M61" s="31">
        <f>IF(OR(I61="",L61=""),"",IFERROR((L61-I61)/I61,0))</f>
        <v/>
      </c>
      <c r="N61" s="10">
        <f>IF(G61="","",DATE(YEAR(G61)+1,MONTH(G61),DAY(G61)))</f>
        <v/>
      </c>
      <c r="O61" s="10">
        <f>IF(N61="","",MAX(DATE(YEAR(N61),MONTH(N61)+1,1),DATE(YEAR(TODAY()),MONTH(TODAY())+1,1)))</f>
        <v/>
      </c>
      <c r="P61" s="32">
        <f>IF(OR(J61="",M61=""),"",J61*(1+M61))</f>
        <v/>
      </c>
      <c r="Q61" s="32">
        <f>IF(OR(P61="",J61=""),"",P61-J61)</f>
        <v/>
      </c>
      <c r="R61" s="31">
        <f>IF(OR(P61="",J61=""),"",IFERROR(P61/J61-1,0))</f>
        <v/>
      </c>
      <c r="S61" s="12">
        <f>IF(A61="","",IF(OR(G61="",I61="",L61=""),"Prüfung erforderlich",IF(N61&gt;TODAY(),"Wartefrist","Erhöhung möglich")))</f>
        <v/>
      </c>
      <c r="T61" s="12">
        <f>IF(A61="","",IF(S61="Erhöhung möglich","Ja","Nein"))</f>
        <v/>
      </c>
      <c r="U61" s="4" t="n"/>
    </row>
    <row r="62">
      <c r="A62" s="4" t="n"/>
      <c r="B62" s="4" t="n"/>
      <c r="C62" s="4" t="n"/>
      <c r="D62" s="4" t="n"/>
      <c r="E62" s="28" t="n"/>
      <c r="F62" s="6" t="n"/>
      <c r="G62" s="6" t="n"/>
      <c r="H62" s="6" t="n"/>
      <c r="I62" s="28" t="n"/>
      <c r="J62" s="29" t="n"/>
      <c r="K62" s="6" t="n"/>
      <c r="L62" s="30">
        <f>IF(K62="","",IFERROR(VLOOKUP(K62,'Indexdaten'!$A$5:$B$104,2,FALSE),""))</f>
        <v/>
      </c>
      <c r="M62" s="31">
        <f>IF(OR(I62="",L62=""),"",IFERROR((L62-I62)/I62,0))</f>
        <v/>
      </c>
      <c r="N62" s="10">
        <f>IF(G62="","",DATE(YEAR(G62)+1,MONTH(G62),DAY(G62)))</f>
        <v/>
      </c>
      <c r="O62" s="10">
        <f>IF(N62="","",MAX(DATE(YEAR(N62),MONTH(N62)+1,1),DATE(YEAR(TODAY()),MONTH(TODAY())+1,1)))</f>
        <v/>
      </c>
      <c r="P62" s="32">
        <f>IF(OR(J62="",M62=""),"",J62*(1+M62))</f>
        <v/>
      </c>
      <c r="Q62" s="32">
        <f>IF(OR(P62="",J62=""),"",P62-J62)</f>
        <v/>
      </c>
      <c r="R62" s="31">
        <f>IF(OR(P62="",J62=""),"",IFERROR(P62/J62-1,0))</f>
        <v/>
      </c>
      <c r="S62" s="12">
        <f>IF(A62="","",IF(OR(G62="",I62="",L62=""),"Prüfung erforderlich",IF(N62&gt;TODAY(),"Wartefrist","Erhöhung möglich")))</f>
        <v/>
      </c>
      <c r="T62" s="12">
        <f>IF(A62="","",IF(S62="Erhöhung möglich","Ja","Nein"))</f>
        <v/>
      </c>
      <c r="U62" s="4" t="n"/>
    </row>
    <row r="63">
      <c r="A63" s="4" t="n"/>
      <c r="B63" s="4" t="n"/>
      <c r="C63" s="4" t="n"/>
      <c r="D63" s="4" t="n"/>
      <c r="E63" s="28" t="n"/>
      <c r="F63" s="6" t="n"/>
      <c r="G63" s="6" t="n"/>
      <c r="H63" s="6" t="n"/>
      <c r="I63" s="28" t="n"/>
      <c r="J63" s="29" t="n"/>
      <c r="K63" s="6" t="n"/>
      <c r="L63" s="30">
        <f>IF(K63="","",IFERROR(VLOOKUP(K63,'Indexdaten'!$A$5:$B$104,2,FALSE),""))</f>
        <v/>
      </c>
      <c r="M63" s="31">
        <f>IF(OR(I63="",L63=""),"",IFERROR((L63-I63)/I63,0))</f>
        <v/>
      </c>
      <c r="N63" s="10">
        <f>IF(G63="","",DATE(YEAR(G63)+1,MONTH(G63),DAY(G63)))</f>
        <v/>
      </c>
      <c r="O63" s="10">
        <f>IF(N63="","",MAX(DATE(YEAR(N63),MONTH(N63)+1,1),DATE(YEAR(TODAY()),MONTH(TODAY())+1,1)))</f>
        <v/>
      </c>
      <c r="P63" s="32">
        <f>IF(OR(J63="",M63=""),"",J63*(1+M63))</f>
        <v/>
      </c>
      <c r="Q63" s="32">
        <f>IF(OR(P63="",J63=""),"",P63-J63)</f>
        <v/>
      </c>
      <c r="R63" s="31">
        <f>IF(OR(P63="",J63=""),"",IFERROR(P63/J63-1,0))</f>
        <v/>
      </c>
      <c r="S63" s="12">
        <f>IF(A63="","",IF(OR(G63="",I63="",L63=""),"Prüfung erforderlich",IF(N63&gt;TODAY(),"Wartefrist","Erhöhung möglich")))</f>
        <v/>
      </c>
      <c r="T63" s="12">
        <f>IF(A63="","",IF(S63="Erhöhung möglich","Ja","Nein"))</f>
        <v/>
      </c>
      <c r="U63" s="4" t="n"/>
    </row>
    <row r="64">
      <c r="A64" s="4" t="n"/>
      <c r="B64" s="4" t="n"/>
      <c r="C64" s="4" t="n"/>
      <c r="D64" s="4" t="n"/>
      <c r="E64" s="28" t="n"/>
      <c r="F64" s="6" t="n"/>
      <c r="G64" s="6" t="n"/>
      <c r="H64" s="6" t="n"/>
      <c r="I64" s="28" t="n"/>
      <c r="J64" s="29" t="n"/>
      <c r="K64" s="6" t="n"/>
      <c r="L64" s="30">
        <f>IF(K64="","",IFERROR(VLOOKUP(K64,'Indexdaten'!$A$5:$B$104,2,FALSE),""))</f>
        <v/>
      </c>
      <c r="M64" s="31">
        <f>IF(OR(I64="",L64=""),"",IFERROR((L64-I64)/I64,0))</f>
        <v/>
      </c>
      <c r="N64" s="10">
        <f>IF(G64="","",DATE(YEAR(G64)+1,MONTH(G64),DAY(G64)))</f>
        <v/>
      </c>
      <c r="O64" s="10">
        <f>IF(N64="","",MAX(DATE(YEAR(N64),MONTH(N64)+1,1),DATE(YEAR(TODAY()),MONTH(TODAY())+1,1)))</f>
        <v/>
      </c>
      <c r="P64" s="32">
        <f>IF(OR(J64="",M64=""),"",J64*(1+M64))</f>
        <v/>
      </c>
      <c r="Q64" s="32">
        <f>IF(OR(P64="",J64=""),"",P64-J64)</f>
        <v/>
      </c>
      <c r="R64" s="31">
        <f>IF(OR(P64="",J64=""),"",IFERROR(P64/J64-1,0))</f>
        <v/>
      </c>
      <c r="S64" s="12">
        <f>IF(A64="","",IF(OR(G64="",I64="",L64=""),"Prüfung erforderlich",IF(N64&gt;TODAY(),"Wartefrist","Erhöhung möglich")))</f>
        <v/>
      </c>
      <c r="T64" s="12">
        <f>IF(A64="","",IF(S64="Erhöhung möglich","Ja","Nein"))</f>
        <v/>
      </c>
      <c r="U64" s="4" t="n"/>
    </row>
    <row r="65">
      <c r="A65" s="4" t="n"/>
      <c r="B65" s="4" t="n"/>
      <c r="C65" s="4" t="n"/>
      <c r="D65" s="4" t="n"/>
      <c r="E65" s="28" t="n"/>
      <c r="F65" s="6" t="n"/>
      <c r="G65" s="6" t="n"/>
      <c r="H65" s="6" t="n"/>
      <c r="I65" s="28" t="n"/>
      <c r="J65" s="29" t="n"/>
      <c r="K65" s="6" t="n"/>
      <c r="L65" s="30">
        <f>IF(K65="","",IFERROR(VLOOKUP(K65,'Indexdaten'!$A$5:$B$104,2,FALSE),""))</f>
        <v/>
      </c>
      <c r="M65" s="31">
        <f>IF(OR(I65="",L65=""),"",IFERROR((L65-I65)/I65,0))</f>
        <v/>
      </c>
      <c r="N65" s="10">
        <f>IF(G65="","",DATE(YEAR(G65)+1,MONTH(G65),DAY(G65)))</f>
        <v/>
      </c>
      <c r="O65" s="10">
        <f>IF(N65="","",MAX(DATE(YEAR(N65),MONTH(N65)+1,1),DATE(YEAR(TODAY()),MONTH(TODAY())+1,1)))</f>
        <v/>
      </c>
      <c r="P65" s="32">
        <f>IF(OR(J65="",M65=""),"",J65*(1+M65))</f>
        <v/>
      </c>
      <c r="Q65" s="32">
        <f>IF(OR(P65="",J65=""),"",P65-J65)</f>
        <v/>
      </c>
      <c r="R65" s="31">
        <f>IF(OR(P65="",J65=""),"",IFERROR(P65/J65-1,0))</f>
        <v/>
      </c>
      <c r="S65" s="12">
        <f>IF(A65="","",IF(OR(G65="",I65="",L65=""),"Prüfung erforderlich",IF(N65&gt;TODAY(),"Wartefrist","Erhöhung möglich")))</f>
        <v/>
      </c>
      <c r="T65" s="12">
        <f>IF(A65="","",IF(S65="Erhöhung möglich","Ja","Nein"))</f>
        <v/>
      </c>
      <c r="U65" s="4" t="n"/>
    </row>
    <row r="66">
      <c r="A66" s="4" t="n"/>
      <c r="B66" s="4" t="n"/>
      <c r="C66" s="4" t="n"/>
      <c r="D66" s="4" t="n"/>
      <c r="E66" s="28" t="n"/>
      <c r="F66" s="6" t="n"/>
      <c r="G66" s="6" t="n"/>
      <c r="H66" s="6" t="n"/>
      <c r="I66" s="28" t="n"/>
      <c r="J66" s="29" t="n"/>
      <c r="K66" s="6" t="n"/>
      <c r="L66" s="30">
        <f>IF(K66="","",IFERROR(VLOOKUP(K66,'Indexdaten'!$A$5:$B$104,2,FALSE),""))</f>
        <v/>
      </c>
      <c r="M66" s="31">
        <f>IF(OR(I66="",L66=""),"",IFERROR((L66-I66)/I66,0))</f>
        <v/>
      </c>
      <c r="N66" s="10">
        <f>IF(G66="","",DATE(YEAR(G66)+1,MONTH(G66),DAY(G66)))</f>
        <v/>
      </c>
      <c r="O66" s="10">
        <f>IF(N66="","",MAX(DATE(YEAR(N66),MONTH(N66)+1,1),DATE(YEAR(TODAY()),MONTH(TODAY())+1,1)))</f>
        <v/>
      </c>
      <c r="P66" s="32">
        <f>IF(OR(J66="",M66=""),"",J66*(1+M66))</f>
        <v/>
      </c>
      <c r="Q66" s="32">
        <f>IF(OR(P66="",J66=""),"",P66-J66)</f>
        <v/>
      </c>
      <c r="R66" s="31">
        <f>IF(OR(P66="",J66=""),"",IFERROR(P66/J66-1,0))</f>
        <v/>
      </c>
      <c r="S66" s="12">
        <f>IF(A66="","",IF(OR(G66="",I66="",L66=""),"Prüfung erforderlich",IF(N66&gt;TODAY(),"Wartefrist","Erhöhung möglich")))</f>
        <v/>
      </c>
      <c r="T66" s="12">
        <f>IF(A66="","",IF(S66="Erhöhung möglich","Ja","Nein"))</f>
        <v/>
      </c>
      <c r="U66" s="4" t="n"/>
    </row>
    <row r="67">
      <c r="A67" s="4" t="n"/>
      <c r="B67" s="4" t="n"/>
      <c r="C67" s="4" t="n"/>
      <c r="D67" s="4" t="n"/>
      <c r="E67" s="28" t="n"/>
      <c r="F67" s="6" t="n"/>
      <c r="G67" s="6" t="n"/>
      <c r="H67" s="6" t="n"/>
      <c r="I67" s="28" t="n"/>
      <c r="J67" s="29" t="n"/>
      <c r="K67" s="6" t="n"/>
      <c r="L67" s="30">
        <f>IF(K67="","",IFERROR(VLOOKUP(K67,'Indexdaten'!$A$5:$B$104,2,FALSE),""))</f>
        <v/>
      </c>
      <c r="M67" s="31">
        <f>IF(OR(I67="",L67=""),"",IFERROR((L67-I67)/I67,0))</f>
        <v/>
      </c>
      <c r="N67" s="10">
        <f>IF(G67="","",DATE(YEAR(G67)+1,MONTH(G67),DAY(G67)))</f>
        <v/>
      </c>
      <c r="O67" s="10">
        <f>IF(N67="","",MAX(DATE(YEAR(N67),MONTH(N67)+1,1),DATE(YEAR(TODAY()),MONTH(TODAY())+1,1)))</f>
        <v/>
      </c>
      <c r="P67" s="32">
        <f>IF(OR(J67="",M67=""),"",J67*(1+M67))</f>
        <v/>
      </c>
      <c r="Q67" s="32">
        <f>IF(OR(P67="",J67=""),"",P67-J67)</f>
        <v/>
      </c>
      <c r="R67" s="31">
        <f>IF(OR(P67="",J67=""),"",IFERROR(P67/J67-1,0))</f>
        <v/>
      </c>
      <c r="S67" s="12">
        <f>IF(A67="","",IF(OR(G67="",I67="",L67=""),"Prüfung erforderlich",IF(N67&gt;TODAY(),"Wartefrist","Erhöhung möglich")))</f>
        <v/>
      </c>
      <c r="T67" s="12">
        <f>IF(A67="","",IF(S67="Erhöhung möglich","Ja","Nein"))</f>
        <v/>
      </c>
      <c r="U67" s="4" t="n"/>
    </row>
    <row r="68">
      <c r="A68" s="4" t="n"/>
      <c r="B68" s="4" t="n"/>
      <c r="C68" s="4" t="n"/>
      <c r="D68" s="4" t="n"/>
      <c r="E68" s="28" t="n"/>
      <c r="F68" s="6" t="n"/>
      <c r="G68" s="6" t="n"/>
      <c r="H68" s="6" t="n"/>
      <c r="I68" s="28" t="n"/>
      <c r="J68" s="29" t="n"/>
      <c r="K68" s="6" t="n"/>
      <c r="L68" s="30">
        <f>IF(K68="","",IFERROR(VLOOKUP(K68,'Indexdaten'!$A$5:$B$104,2,FALSE),""))</f>
        <v/>
      </c>
      <c r="M68" s="31">
        <f>IF(OR(I68="",L68=""),"",IFERROR((L68-I68)/I68,0))</f>
        <v/>
      </c>
      <c r="N68" s="10">
        <f>IF(G68="","",DATE(YEAR(G68)+1,MONTH(G68),DAY(G68)))</f>
        <v/>
      </c>
      <c r="O68" s="10">
        <f>IF(N68="","",MAX(DATE(YEAR(N68),MONTH(N68)+1,1),DATE(YEAR(TODAY()),MONTH(TODAY())+1,1)))</f>
        <v/>
      </c>
      <c r="P68" s="32">
        <f>IF(OR(J68="",M68=""),"",J68*(1+M68))</f>
        <v/>
      </c>
      <c r="Q68" s="32">
        <f>IF(OR(P68="",J68=""),"",P68-J68)</f>
        <v/>
      </c>
      <c r="R68" s="31">
        <f>IF(OR(P68="",J68=""),"",IFERROR(P68/J68-1,0))</f>
        <v/>
      </c>
      <c r="S68" s="12">
        <f>IF(A68="","",IF(OR(G68="",I68="",L68=""),"Prüfung erforderlich",IF(N68&gt;TODAY(),"Wartefrist","Erhöhung möglich")))</f>
        <v/>
      </c>
      <c r="T68" s="12">
        <f>IF(A68="","",IF(S68="Erhöhung möglich","Ja","Nein"))</f>
        <v/>
      </c>
      <c r="U68" s="4" t="n"/>
    </row>
    <row r="69">
      <c r="A69" s="4" t="n"/>
      <c r="B69" s="4" t="n"/>
      <c r="C69" s="4" t="n"/>
      <c r="D69" s="4" t="n"/>
      <c r="E69" s="28" t="n"/>
      <c r="F69" s="6" t="n"/>
      <c r="G69" s="6" t="n"/>
      <c r="H69" s="6" t="n"/>
      <c r="I69" s="28" t="n"/>
      <c r="J69" s="29" t="n"/>
      <c r="K69" s="6" t="n"/>
      <c r="L69" s="30">
        <f>IF(K69="","",IFERROR(VLOOKUP(K69,'Indexdaten'!$A$5:$B$104,2,FALSE),""))</f>
        <v/>
      </c>
      <c r="M69" s="31">
        <f>IF(OR(I69="",L69=""),"",IFERROR((L69-I69)/I69,0))</f>
        <v/>
      </c>
      <c r="N69" s="10">
        <f>IF(G69="","",DATE(YEAR(G69)+1,MONTH(G69),DAY(G69)))</f>
        <v/>
      </c>
      <c r="O69" s="10">
        <f>IF(N69="","",MAX(DATE(YEAR(N69),MONTH(N69)+1,1),DATE(YEAR(TODAY()),MONTH(TODAY())+1,1)))</f>
        <v/>
      </c>
      <c r="P69" s="32">
        <f>IF(OR(J69="",M69=""),"",J69*(1+M69))</f>
        <v/>
      </c>
      <c r="Q69" s="32">
        <f>IF(OR(P69="",J69=""),"",P69-J69)</f>
        <v/>
      </c>
      <c r="R69" s="31">
        <f>IF(OR(P69="",J69=""),"",IFERROR(P69/J69-1,0))</f>
        <v/>
      </c>
      <c r="S69" s="12">
        <f>IF(A69="","",IF(OR(G69="",I69="",L69=""),"Prüfung erforderlich",IF(N69&gt;TODAY(),"Wartefrist","Erhöhung möglich")))</f>
        <v/>
      </c>
      <c r="T69" s="12">
        <f>IF(A69="","",IF(S69="Erhöhung möglich","Ja","Nein"))</f>
        <v/>
      </c>
      <c r="U69" s="4" t="n"/>
    </row>
    <row r="70">
      <c r="A70" s="4" t="n"/>
      <c r="B70" s="4" t="n"/>
      <c r="C70" s="4" t="n"/>
      <c r="D70" s="4" t="n"/>
      <c r="E70" s="28" t="n"/>
      <c r="F70" s="6" t="n"/>
      <c r="G70" s="6" t="n"/>
      <c r="H70" s="6" t="n"/>
      <c r="I70" s="28" t="n"/>
      <c r="J70" s="29" t="n"/>
      <c r="K70" s="6" t="n"/>
      <c r="L70" s="30">
        <f>IF(K70="","",IFERROR(VLOOKUP(K70,'Indexdaten'!$A$5:$B$104,2,FALSE),""))</f>
        <v/>
      </c>
      <c r="M70" s="31">
        <f>IF(OR(I70="",L70=""),"",IFERROR((L70-I70)/I70,0))</f>
        <v/>
      </c>
      <c r="N70" s="10">
        <f>IF(G70="","",DATE(YEAR(G70)+1,MONTH(G70),DAY(G70)))</f>
        <v/>
      </c>
      <c r="O70" s="10">
        <f>IF(N70="","",MAX(DATE(YEAR(N70),MONTH(N70)+1,1),DATE(YEAR(TODAY()),MONTH(TODAY())+1,1)))</f>
        <v/>
      </c>
      <c r="P70" s="32">
        <f>IF(OR(J70="",M70=""),"",J70*(1+M70))</f>
        <v/>
      </c>
      <c r="Q70" s="32">
        <f>IF(OR(P70="",J70=""),"",P70-J70)</f>
        <v/>
      </c>
      <c r="R70" s="31">
        <f>IF(OR(P70="",J70=""),"",IFERROR(P70/J70-1,0))</f>
        <v/>
      </c>
      <c r="S70" s="12">
        <f>IF(A70="","",IF(OR(G70="",I70="",L70=""),"Prüfung erforderlich",IF(N70&gt;TODAY(),"Wartefrist","Erhöhung möglich")))</f>
        <v/>
      </c>
      <c r="T70" s="12">
        <f>IF(A70="","",IF(S70="Erhöhung möglich","Ja","Nein"))</f>
        <v/>
      </c>
      <c r="U70" s="4" t="n"/>
    </row>
    <row r="71">
      <c r="A71" s="4" t="n"/>
      <c r="B71" s="4" t="n"/>
      <c r="C71" s="4" t="n"/>
      <c r="D71" s="4" t="n"/>
      <c r="E71" s="28" t="n"/>
      <c r="F71" s="6" t="n"/>
      <c r="G71" s="6" t="n"/>
      <c r="H71" s="6" t="n"/>
      <c r="I71" s="28" t="n"/>
      <c r="J71" s="29" t="n"/>
      <c r="K71" s="6" t="n"/>
      <c r="L71" s="30">
        <f>IF(K71="","",IFERROR(VLOOKUP(K71,'Indexdaten'!$A$5:$B$104,2,FALSE),""))</f>
        <v/>
      </c>
      <c r="M71" s="31">
        <f>IF(OR(I71="",L71=""),"",IFERROR((L71-I71)/I71,0))</f>
        <v/>
      </c>
      <c r="N71" s="10">
        <f>IF(G71="","",DATE(YEAR(G71)+1,MONTH(G71),DAY(G71)))</f>
        <v/>
      </c>
      <c r="O71" s="10">
        <f>IF(N71="","",MAX(DATE(YEAR(N71),MONTH(N71)+1,1),DATE(YEAR(TODAY()),MONTH(TODAY())+1,1)))</f>
        <v/>
      </c>
      <c r="P71" s="32">
        <f>IF(OR(J71="",M71=""),"",J71*(1+M71))</f>
        <v/>
      </c>
      <c r="Q71" s="32">
        <f>IF(OR(P71="",J71=""),"",P71-J71)</f>
        <v/>
      </c>
      <c r="R71" s="31">
        <f>IF(OR(P71="",J71=""),"",IFERROR(P71/J71-1,0))</f>
        <v/>
      </c>
      <c r="S71" s="12">
        <f>IF(A71="","",IF(OR(G71="",I71="",L71=""),"Prüfung erforderlich",IF(N71&gt;TODAY(),"Wartefrist","Erhöhung möglich")))</f>
        <v/>
      </c>
      <c r="T71" s="12">
        <f>IF(A71="","",IF(S71="Erhöhung möglich","Ja","Nein"))</f>
        <v/>
      </c>
      <c r="U71" s="4" t="n"/>
    </row>
    <row r="72">
      <c r="A72" s="4" t="n"/>
      <c r="B72" s="4" t="n"/>
      <c r="C72" s="4" t="n"/>
      <c r="D72" s="4" t="n"/>
      <c r="E72" s="28" t="n"/>
      <c r="F72" s="6" t="n"/>
      <c r="G72" s="6" t="n"/>
      <c r="H72" s="6" t="n"/>
      <c r="I72" s="28" t="n"/>
      <c r="J72" s="29" t="n"/>
      <c r="K72" s="6" t="n"/>
      <c r="L72" s="30">
        <f>IF(K72="","",IFERROR(VLOOKUP(K72,'Indexdaten'!$A$5:$B$104,2,FALSE),""))</f>
        <v/>
      </c>
      <c r="M72" s="31">
        <f>IF(OR(I72="",L72=""),"",IFERROR((L72-I72)/I72,0))</f>
        <v/>
      </c>
      <c r="N72" s="10">
        <f>IF(G72="","",DATE(YEAR(G72)+1,MONTH(G72),DAY(G72)))</f>
        <v/>
      </c>
      <c r="O72" s="10">
        <f>IF(N72="","",MAX(DATE(YEAR(N72),MONTH(N72)+1,1),DATE(YEAR(TODAY()),MONTH(TODAY())+1,1)))</f>
        <v/>
      </c>
      <c r="P72" s="32">
        <f>IF(OR(J72="",M72=""),"",J72*(1+M72))</f>
        <v/>
      </c>
      <c r="Q72" s="32">
        <f>IF(OR(P72="",J72=""),"",P72-J72)</f>
        <v/>
      </c>
      <c r="R72" s="31">
        <f>IF(OR(P72="",J72=""),"",IFERROR(P72/J72-1,0))</f>
        <v/>
      </c>
      <c r="S72" s="12">
        <f>IF(A72="","",IF(OR(G72="",I72="",L72=""),"Prüfung erforderlich",IF(N72&gt;TODAY(),"Wartefrist","Erhöhung möglich")))</f>
        <v/>
      </c>
      <c r="T72" s="12">
        <f>IF(A72="","",IF(S72="Erhöhung möglich","Ja","Nein"))</f>
        <v/>
      </c>
      <c r="U72" s="4" t="n"/>
    </row>
    <row r="73">
      <c r="A73" s="4" t="n"/>
      <c r="B73" s="4" t="n"/>
      <c r="C73" s="4" t="n"/>
      <c r="D73" s="4" t="n"/>
      <c r="E73" s="28" t="n"/>
      <c r="F73" s="6" t="n"/>
      <c r="G73" s="6" t="n"/>
      <c r="H73" s="6" t="n"/>
      <c r="I73" s="28" t="n"/>
      <c r="J73" s="29" t="n"/>
      <c r="K73" s="6" t="n"/>
      <c r="L73" s="30">
        <f>IF(K73="","",IFERROR(VLOOKUP(K73,'Indexdaten'!$A$5:$B$104,2,FALSE),""))</f>
        <v/>
      </c>
      <c r="M73" s="31">
        <f>IF(OR(I73="",L73=""),"",IFERROR((L73-I73)/I73,0))</f>
        <v/>
      </c>
      <c r="N73" s="10">
        <f>IF(G73="","",DATE(YEAR(G73)+1,MONTH(G73),DAY(G73)))</f>
        <v/>
      </c>
      <c r="O73" s="10">
        <f>IF(N73="","",MAX(DATE(YEAR(N73),MONTH(N73)+1,1),DATE(YEAR(TODAY()),MONTH(TODAY())+1,1)))</f>
        <v/>
      </c>
      <c r="P73" s="32">
        <f>IF(OR(J73="",M73=""),"",J73*(1+M73))</f>
        <v/>
      </c>
      <c r="Q73" s="32">
        <f>IF(OR(P73="",J73=""),"",P73-J73)</f>
        <v/>
      </c>
      <c r="R73" s="31">
        <f>IF(OR(P73="",J73=""),"",IFERROR(P73/J73-1,0))</f>
        <v/>
      </c>
      <c r="S73" s="12">
        <f>IF(A73="","",IF(OR(G73="",I73="",L73=""),"Prüfung erforderlich",IF(N73&gt;TODAY(),"Wartefrist","Erhöhung möglich")))</f>
        <v/>
      </c>
      <c r="T73" s="12">
        <f>IF(A73="","",IF(S73="Erhöhung möglich","Ja","Nein"))</f>
        <v/>
      </c>
      <c r="U73" s="4" t="n"/>
    </row>
    <row r="74">
      <c r="A74" s="4" t="n"/>
      <c r="B74" s="4" t="n"/>
      <c r="C74" s="4" t="n"/>
      <c r="D74" s="4" t="n"/>
      <c r="E74" s="28" t="n"/>
      <c r="F74" s="6" t="n"/>
      <c r="G74" s="6" t="n"/>
      <c r="H74" s="6" t="n"/>
      <c r="I74" s="28" t="n"/>
      <c r="J74" s="29" t="n"/>
      <c r="K74" s="6" t="n"/>
      <c r="L74" s="30">
        <f>IF(K74="","",IFERROR(VLOOKUP(K74,'Indexdaten'!$A$5:$B$104,2,FALSE),""))</f>
        <v/>
      </c>
      <c r="M74" s="31">
        <f>IF(OR(I74="",L74=""),"",IFERROR((L74-I74)/I74,0))</f>
        <v/>
      </c>
      <c r="N74" s="10">
        <f>IF(G74="","",DATE(YEAR(G74)+1,MONTH(G74),DAY(G74)))</f>
        <v/>
      </c>
      <c r="O74" s="10">
        <f>IF(N74="","",MAX(DATE(YEAR(N74),MONTH(N74)+1,1),DATE(YEAR(TODAY()),MONTH(TODAY())+1,1)))</f>
        <v/>
      </c>
      <c r="P74" s="32">
        <f>IF(OR(J74="",M74=""),"",J74*(1+M74))</f>
        <v/>
      </c>
      <c r="Q74" s="32">
        <f>IF(OR(P74="",J74=""),"",P74-J74)</f>
        <v/>
      </c>
      <c r="R74" s="31">
        <f>IF(OR(P74="",J74=""),"",IFERROR(P74/J74-1,0))</f>
        <v/>
      </c>
      <c r="S74" s="12">
        <f>IF(A74="","",IF(OR(G74="",I74="",L74=""),"Prüfung erforderlich",IF(N74&gt;TODAY(),"Wartefrist","Erhöhung möglich")))</f>
        <v/>
      </c>
      <c r="T74" s="12">
        <f>IF(A74="","",IF(S74="Erhöhung möglich","Ja","Nein"))</f>
        <v/>
      </c>
      <c r="U74" s="4" t="n"/>
    </row>
    <row r="75">
      <c r="A75" s="4" t="n"/>
      <c r="B75" s="4" t="n"/>
      <c r="C75" s="4" t="n"/>
      <c r="D75" s="4" t="n"/>
      <c r="E75" s="28" t="n"/>
      <c r="F75" s="6" t="n"/>
      <c r="G75" s="6" t="n"/>
      <c r="H75" s="6" t="n"/>
      <c r="I75" s="28" t="n"/>
      <c r="J75" s="29" t="n"/>
      <c r="K75" s="6" t="n"/>
      <c r="L75" s="30">
        <f>IF(K75="","",IFERROR(VLOOKUP(K75,'Indexdaten'!$A$5:$B$104,2,FALSE),""))</f>
        <v/>
      </c>
      <c r="M75" s="31">
        <f>IF(OR(I75="",L75=""),"",IFERROR((L75-I75)/I75,0))</f>
        <v/>
      </c>
      <c r="N75" s="10">
        <f>IF(G75="","",DATE(YEAR(G75)+1,MONTH(G75),DAY(G75)))</f>
        <v/>
      </c>
      <c r="O75" s="10">
        <f>IF(N75="","",MAX(DATE(YEAR(N75),MONTH(N75)+1,1),DATE(YEAR(TODAY()),MONTH(TODAY())+1,1)))</f>
        <v/>
      </c>
      <c r="P75" s="32">
        <f>IF(OR(J75="",M75=""),"",J75*(1+M75))</f>
        <v/>
      </c>
      <c r="Q75" s="32">
        <f>IF(OR(P75="",J75=""),"",P75-J75)</f>
        <v/>
      </c>
      <c r="R75" s="31">
        <f>IF(OR(P75="",J75=""),"",IFERROR(P75/J75-1,0))</f>
        <v/>
      </c>
      <c r="S75" s="12">
        <f>IF(A75="","",IF(OR(G75="",I75="",L75=""),"Prüfung erforderlich",IF(N75&gt;TODAY(),"Wartefrist","Erhöhung möglich")))</f>
        <v/>
      </c>
      <c r="T75" s="12">
        <f>IF(A75="","",IF(S75="Erhöhung möglich","Ja","Nein"))</f>
        <v/>
      </c>
      <c r="U75" s="4" t="n"/>
    </row>
    <row r="76">
      <c r="A76" s="4" t="n"/>
      <c r="B76" s="4" t="n"/>
      <c r="C76" s="4" t="n"/>
      <c r="D76" s="4" t="n"/>
      <c r="E76" s="28" t="n"/>
      <c r="F76" s="6" t="n"/>
      <c r="G76" s="6" t="n"/>
      <c r="H76" s="6" t="n"/>
      <c r="I76" s="28" t="n"/>
      <c r="J76" s="29" t="n"/>
      <c r="K76" s="6" t="n"/>
      <c r="L76" s="30">
        <f>IF(K76="","",IFERROR(VLOOKUP(K76,'Indexdaten'!$A$5:$B$104,2,FALSE),""))</f>
        <v/>
      </c>
      <c r="M76" s="31">
        <f>IF(OR(I76="",L76=""),"",IFERROR((L76-I76)/I76,0))</f>
        <v/>
      </c>
      <c r="N76" s="10">
        <f>IF(G76="","",DATE(YEAR(G76)+1,MONTH(G76),DAY(G76)))</f>
        <v/>
      </c>
      <c r="O76" s="10">
        <f>IF(N76="","",MAX(DATE(YEAR(N76),MONTH(N76)+1,1),DATE(YEAR(TODAY()),MONTH(TODAY())+1,1)))</f>
        <v/>
      </c>
      <c r="P76" s="32">
        <f>IF(OR(J76="",M76=""),"",J76*(1+M76))</f>
        <v/>
      </c>
      <c r="Q76" s="32">
        <f>IF(OR(P76="",J76=""),"",P76-J76)</f>
        <v/>
      </c>
      <c r="R76" s="31">
        <f>IF(OR(P76="",J76=""),"",IFERROR(P76/J76-1,0))</f>
        <v/>
      </c>
      <c r="S76" s="12">
        <f>IF(A76="","",IF(OR(G76="",I76="",L76=""),"Prüfung erforderlich",IF(N76&gt;TODAY(),"Wartefrist","Erhöhung möglich")))</f>
        <v/>
      </c>
      <c r="T76" s="12">
        <f>IF(A76="","",IF(S76="Erhöhung möglich","Ja","Nein"))</f>
        <v/>
      </c>
      <c r="U76" s="4" t="n"/>
    </row>
    <row r="77">
      <c r="A77" s="4" t="n"/>
      <c r="B77" s="4" t="n"/>
      <c r="C77" s="4" t="n"/>
      <c r="D77" s="4" t="n"/>
      <c r="E77" s="28" t="n"/>
      <c r="F77" s="6" t="n"/>
      <c r="G77" s="6" t="n"/>
      <c r="H77" s="6" t="n"/>
      <c r="I77" s="28" t="n"/>
      <c r="J77" s="29" t="n"/>
      <c r="K77" s="6" t="n"/>
      <c r="L77" s="30">
        <f>IF(K77="","",IFERROR(VLOOKUP(K77,'Indexdaten'!$A$5:$B$104,2,FALSE),""))</f>
        <v/>
      </c>
      <c r="M77" s="31">
        <f>IF(OR(I77="",L77=""),"",IFERROR((L77-I77)/I77,0))</f>
        <v/>
      </c>
      <c r="N77" s="10">
        <f>IF(G77="","",DATE(YEAR(G77)+1,MONTH(G77),DAY(G77)))</f>
        <v/>
      </c>
      <c r="O77" s="10">
        <f>IF(N77="","",MAX(DATE(YEAR(N77),MONTH(N77)+1,1),DATE(YEAR(TODAY()),MONTH(TODAY())+1,1)))</f>
        <v/>
      </c>
      <c r="P77" s="32">
        <f>IF(OR(J77="",M77=""),"",J77*(1+M77))</f>
        <v/>
      </c>
      <c r="Q77" s="32">
        <f>IF(OR(P77="",J77=""),"",P77-J77)</f>
        <v/>
      </c>
      <c r="R77" s="31">
        <f>IF(OR(P77="",J77=""),"",IFERROR(P77/J77-1,0))</f>
        <v/>
      </c>
      <c r="S77" s="12">
        <f>IF(A77="","",IF(OR(G77="",I77="",L77=""),"Prüfung erforderlich",IF(N77&gt;TODAY(),"Wartefrist","Erhöhung möglich")))</f>
        <v/>
      </c>
      <c r="T77" s="12">
        <f>IF(A77="","",IF(S77="Erhöhung möglich","Ja","Nein"))</f>
        <v/>
      </c>
      <c r="U77" s="4" t="n"/>
    </row>
    <row r="78">
      <c r="A78" s="4" t="n"/>
      <c r="B78" s="4" t="n"/>
      <c r="C78" s="4" t="n"/>
      <c r="D78" s="4" t="n"/>
      <c r="E78" s="28" t="n"/>
      <c r="F78" s="6" t="n"/>
      <c r="G78" s="6" t="n"/>
      <c r="H78" s="6" t="n"/>
      <c r="I78" s="28" t="n"/>
      <c r="J78" s="29" t="n"/>
      <c r="K78" s="6" t="n"/>
      <c r="L78" s="30">
        <f>IF(K78="","",IFERROR(VLOOKUP(K78,'Indexdaten'!$A$5:$B$104,2,FALSE),""))</f>
        <v/>
      </c>
      <c r="M78" s="31">
        <f>IF(OR(I78="",L78=""),"",IFERROR((L78-I78)/I78,0))</f>
        <v/>
      </c>
      <c r="N78" s="10">
        <f>IF(G78="","",DATE(YEAR(G78)+1,MONTH(G78),DAY(G78)))</f>
        <v/>
      </c>
      <c r="O78" s="10">
        <f>IF(N78="","",MAX(DATE(YEAR(N78),MONTH(N78)+1,1),DATE(YEAR(TODAY()),MONTH(TODAY())+1,1)))</f>
        <v/>
      </c>
      <c r="P78" s="32">
        <f>IF(OR(J78="",M78=""),"",J78*(1+M78))</f>
        <v/>
      </c>
      <c r="Q78" s="32">
        <f>IF(OR(P78="",J78=""),"",P78-J78)</f>
        <v/>
      </c>
      <c r="R78" s="31">
        <f>IF(OR(P78="",J78=""),"",IFERROR(P78/J78-1,0))</f>
        <v/>
      </c>
      <c r="S78" s="12">
        <f>IF(A78="","",IF(OR(G78="",I78="",L78=""),"Prüfung erforderlich",IF(N78&gt;TODAY(),"Wartefrist","Erhöhung möglich")))</f>
        <v/>
      </c>
      <c r="T78" s="12">
        <f>IF(A78="","",IF(S78="Erhöhung möglich","Ja","Nein"))</f>
        <v/>
      </c>
      <c r="U78" s="4" t="n"/>
    </row>
    <row r="79">
      <c r="A79" s="4" t="n"/>
      <c r="B79" s="4" t="n"/>
      <c r="C79" s="4" t="n"/>
      <c r="D79" s="4" t="n"/>
      <c r="E79" s="28" t="n"/>
      <c r="F79" s="6" t="n"/>
      <c r="G79" s="6" t="n"/>
      <c r="H79" s="6" t="n"/>
      <c r="I79" s="28" t="n"/>
      <c r="J79" s="29" t="n"/>
      <c r="K79" s="6" t="n"/>
      <c r="L79" s="30">
        <f>IF(K79="","",IFERROR(VLOOKUP(K79,'Indexdaten'!$A$5:$B$104,2,FALSE),""))</f>
        <v/>
      </c>
      <c r="M79" s="31">
        <f>IF(OR(I79="",L79=""),"",IFERROR((L79-I79)/I79,0))</f>
        <v/>
      </c>
      <c r="N79" s="10">
        <f>IF(G79="","",DATE(YEAR(G79)+1,MONTH(G79),DAY(G79)))</f>
        <v/>
      </c>
      <c r="O79" s="10">
        <f>IF(N79="","",MAX(DATE(YEAR(N79),MONTH(N79)+1,1),DATE(YEAR(TODAY()),MONTH(TODAY())+1,1)))</f>
        <v/>
      </c>
      <c r="P79" s="32">
        <f>IF(OR(J79="",M79=""),"",J79*(1+M79))</f>
        <v/>
      </c>
      <c r="Q79" s="32">
        <f>IF(OR(P79="",J79=""),"",P79-J79)</f>
        <v/>
      </c>
      <c r="R79" s="31">
        <f>IF(OR(P79="",J79=""),"",IFERROR(P79/J79-1,0))</f>
        <v/>
      </c>
      <c r="S79" s="12">
        <f>IF(A79="","",IF(OR(G79="",I79="",L79=""),"Prüfung erforderlich",IF(N79&gt;TODAY(),"Wartefrist","Erhöhung möglich")))</f>
        <v/>
      </c>
      <c r="T79" s="12">
        <f>IF(A79="","",IF(S79="Erhöhung möglich","Ja","Nein"))</f>
        <v/>
      </c>
      <c r="U79" s="4" t="n"/>
    </row>
    <row r="80">
      <c r="A80" s="4" t="n"/>
      <c r="B80" s="4" t="n"/>
      <c r="C80" s="4" t="n"/>
      <c r="D80" s="4" t="n"/>
      <c r="E80" s="28" t="n"/>
      <c r="F80" s="6" t="n"/>
      <c r="G80" s="6" t="n"/>
      <c r="H80" s="6" t="n"/>
      <c r="I80" s="28" t="n"/>
      <c r="J80" s="29" t="n"/>
      <c r="K80" s="6" t="n"/>
      <c r="L80" s="30">
        <f>IF(K80="","",IFERROR(VLOOKUP(K80,'Indexdaten'!$A$5:$B$104,2,FALSE),""))</f>
        <v/>
      </c>
      <c r="M80" s="31">
        <f>IF(OR(I80="",L80=""),"",IFERROR((L80-I80)/I80,0))</f>
        <v/>
      </c>
      <c r="N80" s="10">
        <f>IF(G80="","",DATE(YEAR(G80)+1,MONTH(G80),DAY(G80)))</f>
        <v/>
      </c>
      <c r="O80" s="10">
        <f>IF(N80="","",MAX(DATE(YEAR(N80),MONTH(N80)+1,1),DATE(YEAR(TODAY()),MONTH(TODAY())+1,1)))</f>
        <v/>
      </c>
      <c r="P80" s="32">
        <f>IF(OR(J80="",M80=""),"",J80*(1+M80))</f>
        <v/>
      </c>
      <c r="Q80" s="32">
        <f>IF(OR(P80="",J80=""),"",P80-J80)</f>
        <v/>
      </c>
      <c r="R80" s="31">
        <f>IF(OR(P80="",J80=""),"",IFERROR(P80/J80-1,0))</f>
        <v/>
      </c>
      <c r="S80" s="12">
        <f>IF(A80="","",IF(OR(G80="",I80="",L80=""),"Prüfung erforderlich",IF(N80&gt;TODAY(),"Wartefrist","Erhöhung möglich")))</f>
        <v/>
      </c>
      <c r="T80" s="12">
        <f>IF(A80="","",IF(S80="Erhöhung möglich","Ja","Nein"))</f>
        <v/>
      </c>
      <c r="U80" s="4" t="n"/>
    </row>
    <row r="81">
      <c r="A81" s="4" t="n"/>
      <c r="B81" s="4" t="n"/>
      <c r="C81" s="4" t="n"/>
      <c r="D81" s="4" t="n"/>
      <c r="E81" s="28" t="n"/>
      <c r="F81" s="6" t="n"/>
      <c r="G81" s="6" t="n"/>
      <c r="H81" s="6" t="n"/>
      <c r="I81" s="28" t="n"/>
      <c r="J81" s="29" t="n"/>
      <c r="K81" s="6" t="n"/>
      <c r="L81" s="30">
        <f>IF(K81="","",IFERROR(VLOOKUP(K81,'Indexdaten'!$A$5:$B$104,2,FALSE),""))</f>
        <v/>
      </c>
      <c r="M81" s="31">
        <f>IF(OR(I81="",L81=""),"",IFERROR((L81-I81)/I81,0))</f>
        <v/>
      </c>
      <c r="N81" s="10">
        <f>IF(G81="","",DATE(YEAR(G81)+1,MONTH(G81),DAY(G81)))</f>
        <v/>
      </c>
      <c r="O81" s="10">
        <f>IF(N81="","",MAX(DATE(YEAR(N81),MONTH(N81)+1,1),DATE(YEAR(TODAY()),MONTH(TODAY())+1,1)))</f>
        <v/>
      </c>
      <c r="P81" s="32">
        <f>IF(OR(J81="",M81=""),"",J81*(1+M81))</f>
        <v/>
      </c>
      <c r="Q81" s="32">
        <f>IF(OR(P81="",J81=""),"",P81-J81)</f>
        <v/>
      </c>
      <c r="R81" s="31">
        <f>IF(OR(P81="",J81=""),"",IFERROR(P81/J81-1,0))</f>
        <v/>
      </c>
      <c r="S81" s="12">
        <f>IF(A81="","",IF(OR(G81="",I81="",L81=""),"Prüfung erforderlich",IF(N81&gt;TODAY(),"Wartefrist","Erhöhung möglich")))</f>
        <v/>
      </c>
      <c r="T81" s="12">
        <f>IF(A81="","",IF(S81="Erhöhung möglich","Ja","Nein"))</f>
        <v/>
      </c>
      <c r="U81" s="4" t="n"/>
    </row>
    <row r="82">
      <c r="A82" s="4" t="n"/>
      <c r="B82" s="4" t="n"/>
      <c r="C82" s="4" t="n"/>
      <c r="D82" s="4" t="n"/>
      <c r="E82" s="28" t="n"/>
      <c r="F82" s="6" t="n"/>
      <c r="G82" s="6" t="n"/>
      <c r="H82" s="6" t="n"/>
      <c r="I82" s="28" t="n"/>
      <c r="J82" s="29" t="n"/>
      <c r="K82" s="6" t="n"/>
      <c r="L82" s="30">
        <f>IF(K82="","",IFERROR(VLOOKUP(K82,'Indexdaten'!$A$5:$B$104,2,FALSE),""))</f>
        <v/>
      </c>
      <c r="M82" s="31">
        <f>IF(OR(I82="",L82=""),"",IFERROR((L82-I82)/I82,0))</f>
        <v/>
      </c>
      <c r="N82" s="10">
        <f>IF(G82="","",DATE(YEAR(G82)+1,MONTH(G82),DAY(G82)))</f>
        <v/>
      </c>
      <c r="O82" s="10">
        <f>IF(N82="","",MAX(DATE(YEAR(N82),MONTH(N82)+1,1),DATE(YEAR(TODAY()),MONTH(TODAY())+1,1)))</f>
        <v/>
      </c>
      <c r="P82" s="32">
        <f>IF(OR(J82="",M82=""),"",J82*(1+M82))</f>
        <v/>
      </c>
      <c r="Q82" s="32">
        <f>IF(OR(P82="",J82=""),"",P82-J82)</f>
        <v/>
      </c>
      <c r="R82" s="31">
        <f>IF(OR(P82="",J82=""),"",IFERROR(P82/J82-1,0))</f>
        <v/>
      </c>
      <c r="S82" s="12">
        <f>IF(A82="","",IF(OR(G82="",I82="",L82=""),"Prüfung erforderlich",IF(N82&gt;TODAY(),"Wartefrist","Erhöhung möglich")))</f>
        <v/>
      </c>
      <c r="T82" s="12">
        <f>IF(A82="","",IF(S82="Erhöhung möglich","Ja","Nein"))</f>
        <v/>
      </c>
      <c r="U82" s="4" t="n"/>
    </row>
    <row r="83">
      <c r="A83" s="4" t="n"/>
      <c r="B83" s="4" t="n"/>
      <c r="C83" s="4" t="n"/>
      <c r="D83" s="4" t="n"/>
      <c r="E83" s="28" t="n"/>
      <c r="F83" s="6" t="n"/>
      <c r="G83" s="6" t="n"/>
      <c r="H83" s="6" t="n"/>
      <c r="I83" s="28" t="n"/>
      <c r="J83" s="29" t="n"/>
      <c r="K83" s="6" t="n"/>
      <c r="L83" s="30">
        <f>IF(K83="","",IFERROR(VLOOKUP(K83,'Indexdaten'!$A$5:$B$104,2,FALSE),""))</f>
        <v/>
      </c>
      <c r="M83" s="31">
        <f>IF(OR(I83="",L83=""),"",IFERROR((L83-I83)/I83,0))</f>
        <v/>
      </c>
      <c r="N83" s="10">
        <f>IF(G83="","",DATE(YEAR(G83)+1,MONTH(G83),DAY(G83)))</f>
        <v/>
      </c>
      <c r="O83" s="10">
        <f>IF(N83="","",MAX(DATE(YEAR(N83),MONTH(N83)+1,1),DATE(YEAR(TODAY()),MONTH(TODAY())+1,1)))</f>
        <v/>
      </c>
      <c r="P83" s="32">
        <f>IF(OR(J83="",M83=""),"",J83*(1+M83))</f>
        <v/>
      </c>
      <c r="Q83" s="32">
        <f>IF(OR(P83="",J83=""),"",P83-J83)</f>
        <v/>
      </c>
      <c r="R83" s="31">
        <f>IF(OR(P83="",J83=""),"",IFERROR(P83/J83-1,0))</f>
        <v/>
      </c>
      <c r="S83" s="12">
        <f>IF(A83="","",IF(OR(G83="",I83="",L83=""),"Prüfung erforderlich",IF(N83&gt;TODAY(),"Wartefrist","Erhöhung möglich")))</f>
        <v/>
      </c>
      <c r="T83" s="12">
        <f>IF(A83="","",IF(S83="Erhöhung möglich","Ja","Nein"))</f>
        <v/>
      </c>
      <c r="U83" s="4" t="n"/>
    </row>
    <row r="84">
      <c r="A84" s="4" t="n"/>
      <c r="B84" s="4" t="n"/>
      <c r="C84" s="4" t="n"/>
      <c r="D84" s="4" t="n"/>
      <c r="E84" s="28" t="n"/>
      <c r="F84" s="6" t="n"/>
      <c r="G84" s="6" t="n"/>
      <c r="H84" s="6" t="n"/>
      <c r="I84" s="28" t="n"/>
      <c r="J84" s="29" t="n"/>
      <c r="K84" s="6" t="n"/>
      <c r="L84" s="30">
        <f>IF(K84="","",IFERROR(VLOOKUP(K84,'Indexdaten'!$A$5:$B$104,2,FALSE),""))</f>
        <v/>
      </c>
      <c r="M84" s="31">
        <f>IF(OR(I84="",L84=""),"",IFERROR((L84-I84)/I84,0))</f>
        <v/>
      </c>
      <c r="N84" s="10">
        <f>IF(G84="","",DATE(YEAR(G84)+1,MONTH(G84),DAY(G84)))</f>
        <v/>
      </c>
      <c r="O84" s="10">
        <f>IF(N84="","",MAX(DATE(YEAR(N84),MONTH(N84)+1,1),DATE(YEAR(TODAY()),MONTH(TODAY())+1,1)))</f>
        <v/>
      </c>
      <c r="P84" s="32">
        <f>IF(OR(J84="",M84=""),"",J84*(1+M84))</f>
        <v/>
      </c>
      <c r="Q84" s="32">
        <f>IF(OR(P84="",J84=""),"",P84-J84)</f>
        <v/>
      </c>
      <c r="R84" s="31">
        <f>IF(OR(P84="",J84=""),"",IFERROR(P84/J84-1,0))</f>
        <v/>
      </c>
      <c r="S84" s="12">
        <f>IF(A84="","",IF(OR(G84="",I84="",L84=""),"Prüfung erforderlich",IF(N84&gt;TODAY(),"Wartefrist","Erhöhung möglich")))</f>
        <v/>
      </c>
      <c r="T84" s="12">
        <f>IF(A84="","",IF(S84="Erhöhung möglich","Ja","Nein"))</f>
        <v/>
      </c>
      <c r="U84" s="4" t="n"/>
    </row>
    <row r="85">
      <c r="A85" s="4" t="n"/>
      <c r="B85" s="4" t="n"/>
      <c r="C85" s="4" t="n"/>
      <c r="D85" s="4" t="n"/>
      <c r="E85" s="28" t="n"/>
      <c r="F85" s="6" t="n"/>
      <c r="G85" s="6" t="n"/>
      <c r="H85" s="6" t="n"/>
      <c r="I85" s="28" t="n"/>
      <c r="J85" s="29" t="n"/>
      <c r="K85" s="6" t="n"/>
      <c r="L85" s="30">
        <f>IF(K85="","",IFERROR(VLOOKUP(K85,'Indexdaten'!$A$5:$B$104,2,FALSE),""))</f>
        <v/>
      </c>
      <c r="M85" s="31">
        <f>IF(OR(I85="",L85=""),"",IFERROR((L85-I85)/I85,0))</f>
        <v/>
      </c>
      <c r="N85" s="10">
        <f>IF(G85="","",DATE(YEAR(G85)+1,MONTH(G85),DAY(G85)))</f>
        <v/>
      </c>
      <c r="O85" s="10">
        <f>IF(N85="","",MAX(DATE(YEAR(N85),MONTH(N85)+1,1),DATE(YEAR(TODAY()),MONTH(TODAY())+1,1)))</f>
        <v/>
      </c>
      <c r="P85" s="32">
        <f>IF(OR(J85="",M85=""),"",J85*(1+M85))</f>
        <v/>
      </c>
      <c r="Q85" s="32">
        <f>IF(OR(P85="",J85=""),"",P85-J85)</f>
        <v/>
      </c>
      <c r="R85" s="31">
        <f>IF(OR(P85="",J85=""),"",IFERROR(P85/J85-1,0))</f>
        <v/>
      </c>
      <c r="S85" s="12">
        <f>IF(A85="","",IF(OR(G85="",I85="",L85=""),"Prüfung erforderlich",IF(N85&gt;TODAY(),"Wartefrist","Erhöhung möglich")))</f>
        <v/>
      </c>
      <c r="T85" s="12">
        <f>IF(A85="","",IF(S85="Erhöhung möglich","Ja","Nein"))</f>
        <v/>
      </c>
      <c r="U85" s="4" t="n"/>
    </row>
    <row r="86">
      <c r="A86" s="4" t="n"/>
      <c r="B86" s="4" t="n"/>
      <c r="C86" s="4" t="n"/>
      <c r="D86" s="4" t="n"/>
      <c r="E86" s="28" t="n"/>
      <c r="F86" s="6" t="n"/>
      <c r="G86" s="6" t="n"/>
      <c r="H86" s="6" t="n"/>
      <c r="I86" s="28" t="n"/>
      <c r="J86" s="29" t="n"/>
      <c r="K86" s="6" t="n"/>
      <c r="L86" s="30">
        <f>IF(K86="","",IFERROR(VLOOKUP(K86,'Indexdaten'!$A$5:$B$104,2,FALSE),""))</f>
        <v/>
      </c>
      <c r="M86" s="31">
        <f>IF(OR(I86="",L86=""),"",IFERROR((L86-I86)/I86,0))</f>
        <v/>
      </c>
      <c r="N86" s="10">
        <f>IF(G86="","",DATE(YEAR(G86)+1,MONTH(G86),DAY(G86)))</f>
        <v/>
      </c>
      <c r="O86" s="10">
        <f>IF(N86="","",MAX(DATE(YEAR(N86),MONTH(N86)+1,1),DATE(YEAR(TODAY()),MONTH(TODAY())+1,1)))</f>
        <v/>
      </c>
      <c r="P86" s="32">
        <f>IF(OR(J86="",M86=""),"",J86*(1+M86))</f>
        <v/>
      </c>
      <c r="Q86" s="32">
        <f>IF(OR(P86="",J86=""),"",P86-J86)</f>
        <v/>
      </c>
      <c r="R86" s="31">
        <f>IF(OR(P86="",J86=""),"",IFERROR(P86/J86-1,0))</f>
        <v/>
      </c>
      <c r="S86" s="12">
        <f>IF(A86="","",IF(OR(G86="",I86="",L86=""),"Prüfung erforderlich",IF(N86&gt;TODAY(),"Wartefrist","Erhöhung möglich")))</f>
        <v/>
      </c>
      <c r="T86" s="12">
        <f>IF(A86="","",IF(S86="Erhöhung möglich","Ja","Nein"))</f>
        <v/>
      </c>
      <c r="U86" s="4" t="n"/>
    </row>
    <row r="87">
      <c r="A87" s="4" t="n"/>
      <c r="B87" s="4" t="n"/>
      <c r="C87" s="4" t="n"/>
      <c r="D87" s="4" t="n"/>
      <c r="E87" s="28" t="n"/>
      <c r="F87" s="6" t="n"/>
      <c r="G87" s="6" t="n"/>
      <c r="H87" s="6" t="n"/>
      <c r="I87" s="28" t="n"/>
      <c r="J87" s="29" t="n"/>
      <c r="K87" s="6" t="n"/>
      <c r="L87" s="30">
        <f>IF(K87="","",IFERROR(VLOOKUP(K87,'Indexdaten'!$A$5:$B$104,2,FALSE),""))</f>
        <v/>
      </c>
      <c r="M87" s="31">
        <f>IF(OR(I87="",L87=""),"",IFERROR((L87-I87)/I87,0))</f>
        <v/>
      </c>
      <c r="N87" s="10">
        <f>IF(G87="","",DATE(YEAR(G87)+1,MONTH(G87),DAY(G87)))</f>
        <v/>
      </c>
      <c r="O87" s="10">
        <f>IF(N87="","",MAX(DATE(YEAR(N87),MONTH(N87)+1,1),DATE(YEAR(TODAY()),MONTH(TODAY())+1,1)))</f>
        <v/>
      </c>
      <c r="P87" s="32">
        <f>IF(OR(J87="",M87=""),"",J87*(1+M87))</f>
        <v/>
      </c>
      <c r="Q87" s="32">
        <f>IF(OR(P87="",J87=""),"",P87-J87)</f>
        <v/>
      </c>
      <c r="R87" s="31">
        <f>IF(OR(P87="",J87=""),"",IFERROR(P87/J87-1,0))</f>
        <v/>
      </c>
      <c r="S87" s="12">
        <f>IF(A87="","",IF(OR(G87="",I87="",L87=""),"Prüfung erforderlich",IF(N87&gt;TODAY(),"Wartefrist","Erhöhung möglich")))</f>
        <v/>
      </c>
      <c r="T87" s="12">
        <f>IF(A87="","",IF(S87="Erhöhung möglich","Ja","Nein"))</f>
        <v/>
      </c>
      <c r="U87" s="4" t="n"/>
    </row>
    <row r="88">
      <c r="A88" s="4" t="n"/>
      <c r="B88" s="4" t="n"/>
      <c r="C88" s="4" t="n"/>
      <c r="D88" s="4" t="n"/>
      <c r="E88" s="28" t="n"/>
      <c r="F88" s="6" t="n"/>
      <c r="G88" s="6" t="n"/>
      <c r="H88" s="6" t="n"/>
      <c r="I88" s="28" t="n"/>
      <c r="J88" s="29" t="n"/>
      <c r="K88" s="6" t="n"/>
      <c r="L88" s="30">
        <f>IF(K88="","",IFERROR(VLOOKUP(K88,'Indexdaten'!$A$5:$B$104,2,FALSE),""))</f>
        <v/>
      </c>
      <c r="M88" s="31">
        <f>IF(OR(I88="",L88=""),"",IFERROR((L88-I88)/I88,0))</f>
        <v/>
      </c>
      <c r="N88" s="10">
        <f>IF(G88="","",DATE(YEAR(G88)+1,MONTH(G88),DAY(G88)))</f>
        <v/>
      </c>
      <c r="O88" s="10">
        <f>IF(N88="","",MAX(DATE(YEAR(N88),MONTH(N88)+1,1),DATE(YEAR(TODAY()),MONTH(TODAY())+1,1)))</f>
        <v/>
      </c>
      <c r="P88" s="32">
        <f>IF(OR(J88="",M88=""),"",J88*(1+M88))</f>
        <v/>
      </c>
      <c r="Q88" s="32">
        <f>IF(OR(P88="",J88=""),"",P88-J88)</f>
        <v/>
      </c>
      <c r="R88" s="31">
        <f>IF(OR(P88="",J88=""),"",IFERROR(P88/J88-1,0))</f>
        <v/>
      </c>
      <c r="S88" s="12">
        <f>IF(A88="","",IF(OR(G88="",I88="",L88=""),"Prüfung erforderlich",IF(N88&gt;TODAY(),"Wartefrist","Erhöhung möglich")))</f>
        <v/>
      </c>
      <c r="T88" s="12">
        <f>IF(A88="","",IF(S88="Erhöhung möglich","Ja","Nein"))</f>
        <v/>
      </c>
      <c r="U88" s="4" t="n"/>
    </row>
    <row r="89">
      <c r="A89" s="4" t="n"/>
      <c r="B89" s="4" t="n"/>
      <c r="C89" s="4" t="n"/>
      <c r="D89" s="4" t="n"/>
      <c r="E89" s="28" t="n"/>
      <c r="F89" s="6" t="n"/>
      <c r="G89" s="6" t="n"/>
      <c r="H89" s="6" t="n"/>
      <c r="I89" s="28" t="n"/>
      <c r="J89" s="29" t="n"/>
      <c r="K89" s="6" t="n"/>
      <c r="L89" s="30">
        <f>IF(K89="","",IFERROR(VLOOKUP(K89,'Indexdaten'!$A$5:$B$104,2,FALSE),""))</f>
        <v/>
      </c>
      <c r="M89" s="31">
        <f>IF(OR(I89="",L89=""),"",IFERROR((L89-I89)/I89,0))</f>
        <v/>
      </c>
      <c r="N89" s="10">
        <f>IF(G89="","",DATE(YEAR(G89)+1,MONTH(G89),DAY(G89)))</f>
        <v/>
      </c>
      <c r="O89" s="10">
        <f>IF(N89="","",MAX(DATE(YEAR(N89),MONTH(N89)+1,1),DATE(YEAR(TODAY()),MONTH(TODAY())+1,1)))</f>
        <v/>
      </c>
      <c r="P89" s="32">
        <f>IF(OR(J89="",M89=""),"",J89*(1+M89))</f>
        <v/>
      </c>
      <c r="Q89" s="32">
        <f>IF(OR(P89="",J89=""),"",P89-J89)</f>
        <v/>
      </c>
      <c r="R89" s="31">
        <f>IF(OR(P89="",J89=""),"",IFERROR(P89/J89-1,0))</f>
        <v/>
      </c>
      <c r="S89" s="12">
        <f>IF(A89="","",IF(OR(G89="",I89="",L89=""),"Prüfung erforderlich",IF(N89&gt;TODAY(),"Wartefrist","Erhöhung möglich")))</f>
        <v/>
      </c>
      <c r="T89" s="12">
        <f>IF(A89="","",IF(S89="Erhöhung möglich","Ja","Nein"))</f>
        <v/>
      </c>
      <c r="U89" s="4" t="n"/>
    </row>
    <row r="90">
      <c r="A90" s="4" t="n"/>
      <c r="B90" s="4" t="n"/>
      <c r="C90" s="4" t="n"/>
      <c r="D90" s="4" t="n"/>
      <c r="E90" s="28" t="n"/>
      <c r="F90" s="6" t="n"/>
      <c r="G90" s="6" t="n"/>
      <c r="H90" s="6" t="n"/>
      <c r="I90" s="28" t="n"/>
      <c r="J90" s="29" t="n"/>
      <c r="K90" s="6" t="n"/>
      <c r="L90" s="30">
        <f>IF(K90="","",IFERROR(VLOOKUP(K90,'Indexdaten'!$A$5:$B$104,2,FALSE),""))</f>
        <v/>
      </c>
      <c r="M90" s="31">
        <f>IF(OR(I90="",L90=""),"",IFERROR((L90-I90)/I90,0))</f>
        <v/>
      </c>
      <c r="N90" s="10">
        <f>IF(G90="","",DATE(YEAR(G90)+1,MONTH(G90),DAY(G90)))</f>
        <v/>
      </c>
      <c r="O90" s="10">
        <f>IF(N90="","",MAX(DATE(YEAR(N90),MONTH(N90)+1,1),DATE(YEAR(TODAY()),MONTH(TODAY())+1,1)))</f>
        <v/>
      </c>
      <c r="P90" s="32">
        <f>IF(OR(J90="",M90=""),"",J90*(1+M90))</f>
        <v/>
      </c>
      <c r="Q90" s="32">
        <f>IF(OR(P90="",J90=""),"",P90-J90)</f>
        <v/>
      </c>
      <c r="R90" s="31">
        <f>IF(OR(P90="",J90=""),"",IFERROR(P90/J90-1,0))</f>
        <v/>
      </c>
      <c r="S90" s="12">
        <f>IF(A90="","",IF(OR(G90="",I90="",L90=""),"Prüfung erforderlich",IF(N90&gt;TODAY(),"Wartefrist","Erhöhung möglich")))</f>
        <v/>
      </c>
      <c r="T90" s="12">
        <f>IF(A90="","",IF(S90="Erhöhung möglich","Ja","Nein"))</f>
        <v/>
      </c>
      <c r="U90" s="4" t="n"/>
    </row>
    <row r="91">
      <c r="A91" s="4" t="n"/>
      <c r="B91" s="4" t="n"/>
      <c r="C91" s="4" t="n"/>
      <c r="D91" s="4" t="n"/>
      <c r="E91" s="28" t="n"/>
      <c r="F91" s="6" t="n"/>
      <c r="G91" s="6" t="n"/>
      <c r="H91" s="6" t="n"/>
      <c r="I91" s="28" t="n"/>
      <c r="J91" s="29" t="n"/>
      <c r="K91" s="6" t="n"/>
      <c r="L91" s="30">
        <f>IF(K91="","",IFERROR(VLOOKUP(K91,'Indexdaten'!$A$5:$B$104,2,FALSE),""))</f>
        <v/>
      </c>
      <c r="M91" s="31">
        <f>IF(OR(I91="",L91=""),"",IFERROR((L91-I91)/I91,0))</f>
        <v/>
      </c>
      <c r="N91" s="10">
        <f>IF(G91="","",DATE(YEAR(G91)+1,MONTH(G91),DAY(G91)))</f>
        <v/>
      </c>
      <c r="O91" s="10">
        <f>IF(N91="","",MAX(DATE(YEAR(N91),MONTH(N91)+1,1),DATE(YEAR(TODAY()),MONTH(TODAY())+1,1)))</f>
        <v/>
      </c>
      <c r="P91" s="32">
        <f>IF(OR(J91="",M91=""),"",J91*(1+M91))</f>
        <v/>
      </c>
      <c r="Q91" s="32">
        <f>IF(OR(P91="",J91=""),"",P91-J91)</f>
        <v/>
      </c>
      <c r="R91" s="31">
        <f>IF(OR(P91="",J91=""),"",IFERROR(P91/J91-1,0))</f>
        <v/>
      </c>
      <c r="S91" s="12">
        <f>IF(A91="","",IF(OR(G91="",I91="",L91=""),"Prüfung erforderlich",IF(N91&gt;TODAY(),"Wartefrist","Erhöhung möglich")))</f>
        <v/>
      </c>
      <c r="T91" s="12">
        <f>IF(A91="","",IF(S91="Erhöhung möglich","Ja","Nein"))</f>
        <v/>
      </c>
      <c r="U91" s="4" t="n"/>
    </row>
    <row r="92">
      <c r="A92" s="4" t="n"/>
      <c r="B92" s="4" t="n"/>
      <c r="C92" s="4" t="n"/>
      <c r="D92" s="4" t="n"/>
      <c r="E92" s="28" t="n"/>
      <c r="F92" s="6" t="n"/>
      <c r="G92" s="6" t="n"/>
      <c r="H92" s="6" t="n"/>
      <c r="I92" s="28" t="n"/>
      <c r="J92" s="29" t="n"/>
      <c r="K92" s="6" t="n"/>
      <c r="L92" s="30">
        <f>IF(K92="","",IFERROR(VLOOKUP(K92,'Indexdaten'!$A$5:$B$104,2,FALSE),""))</f>
        <v/>
      </c>
      <c r="M92" s="31">
        <f>IF(OR(I92="",L92=""),"",IFERROR((L92-I92)/I92,0))</f>
        <v/>
      </c>
      <c r="N92" s="10">
        <f>IF(G92="","",DATE(YEAR(G92)+1,MONTH(G92),DAY(G92)))</f>
        <v/>
      </c>
      <c r="O92" s="10">
        <f>IF(N92="","",MAX(DATE(YEAR(N92),MONTH(N92)+1,1),DATE(YEAR(TODAY()),MONTH(TODAY())+1,1)))</f>
        <v/>
      </c>
      <c r="P92" s="32">
        <f>IF(OR(J92="",M92=""),"",J92*(1+M92))</f>
        <v/>
      </c>
      <c r="Q92" s="32">
        <f>IF(OR(P92="",J92=""),"",P92-J92)</f>
        <v/>
      </c>
      <c r="R92" s="31">
        <f>IF(OR(P92="",J92=""),"",IFERROR(P92/J92-1,0))</f>
        <v/>
      </c>
      <c r="S92" s="12">
        <f>IF(A92="","",IF(OR(G92="",I92="",L92=""),"Prüfung erforderlich",IF(N92&gt;TODAY(),"Wartefrist","Erhöhung möglich")))</f>
        <v/>
      </c>
      <c r="T92" s="12">
        <f>IF(A92="","",IF(S92="Erhöhung möglich","Ja","Nein"))</f>
        <v/>
      </c>
      <c r="U92" s="4" t="n"/>
    </row>
    <row r="93">
      <c r="A93" s="4" t="n"/>
      <c r="B93" s="4" t="n"/>
      <c r="C93" s="4" t="n"/>
      <c r="D93" s="4" t="n"/>
      <c r="E93" s="28" t="n"/>
      <c r="F93" s="6" t="n"/>
      <c r="G93" s="6" t="n"/>
      <c r="H93" s="6" t="n"/>
      <c r="I93" s="28" t="n"/>
      <c r="J93" s="29" t="n"/>
      <c r="K93" s="6" t="n"/>
      <c r="L93" s="30">
        <f>IF(K93="","",IFERROR(VLOOKUP(K93,'Indexdaten'!$A$5:$B$104,2,FALSE),""))</f>
        <v/>
      </c>
      <c r="M93" s="31">
        <f>IF(OR(I93="",L93=""),"",IFERROR((L93-I93)/I93,0))</f>
        <v/>
      </c>
      <c r="N93" s="10">
        <f>IF(G93="","",DATE(YEAR(G93)+1,MONTH(G93),DAY(G93)))</f>
        <v/>
      </c>
      <c r="O93" s="10">
        <f>IF(N93="","",MAX(DATE(YEAR(N93),MONTH(N93)+1,1),DATE(YEAR(TODAY()),MONTH(TODAY())+1,1)))</f>
        <v/>
      </c>
      <c r="P93" s="32">
        <f>IF(OR(J93="",M93=""),"",J93*(1+M93))</f>
        <v/>
      </c>
      <c r="Q93" s="32">
        <f>IF(OR(P93="",J93=""),"",P93-J93)</f>
        <v/>
      </c>
      <c r="R93" s="31">
        <f>IF(OR(P93="",J93=""),"",IFERROR(P93/J93-1,0))</f>
        <v/>
      </c>
      <c r="S93" s="12">
        <f>IF(A93="","",IF(OR(G93="",I93="",L93=""),"Prüfung erforderlich",IF(N93&gt;TODAY(),"Wartefrist","Erhöhung möglich")))</f>
        <v/>
      </c>
      <c r="T93" s="12">
        <f>IF(A93="","",IF(S93="Erhöhung möglich","Ja","Nein"))</f>
        <v/>
      </c>
      <c r="U93" s="4" t="n"/>
    </row>
    <row r="94">
      <c r="A94" s="4" t="n"/>
      <c r="B94" s="4" t="n"/>
      <c r="C94" s="4" t="n"/>
      <c r="D94" s="4" t="n"/>
      <c r="E94" s="28" t="n"/>
      <c r="F94" s="6" t="n"/>
      <c r="G94" s="6" t="n"/>
      <c r="H94" s="6" t="n"/>
      <c r="I94" s="28" t="n"/>
      <c r="J94" s="29" t="n"/>
      <c r="K94" s="6" t="n"/>
      <c r="L94" s="30">
        <f>IF(K94="","",IFERROR(VLOOKUP(K94,'Indexdaten'!$A$5:$B$104,2,FALSE),""))</f>
        <v/>
      </c>
      <c r="M94" s="31">
        <f>IF(OR(I94="",L94=""),"",IFERROR((L94-I94)/I94,0))</f>
        <v/>
      </c>
      <c r="N94" s="10">
        <f>IF(G94="","",DATE(YEAR(G94)+1,MONTH(G94),DAY(G94)))</f>
        <v/>
      </c>
      <c r="O94" s="10">
        <f>IF(N94="","",MAX(DATE(YEAR(N94),MONTH(N94)+1,1),DATE(YEAR(TODAY()),MONTH(TODAY())+1,1)))</f>
        <v/>
      </c>
      <c r="P94" s="32">
        <f>IF(OR(J94="",M94=""),"",J94*(1+M94))</f>
        <v/>
      </c>
      <c r="Q94" s="32">
        <f>IF(OR(P94="",J94=""),"",P94-J94)</f>
        <v/>
      </c>
      <c r="R94" s="31">
        <f>IF(OR(P94="",J94=""),"",IFERROR(P94/J94-1,0))</f>
        <v/>
      </c>
      <c r="S94" s="12">
        <f>IF(A94="","",IF(OR(G94="",I94="",L94=""),"Prüfung erforderlich",IF(N94&gt;TODAY(),"Wartefrist","Erhöhung möglich")))</f>
        <v/>
      </c>
      <c r="T94" s="12">
        <f>IF(A94="","",IF(S94="Erhöhung möglich","Ja","Nein"))</f>
        <v/>
      </c>
      <c r="U94" s="4" t="n"/>
    </row>
    <row r="95">
      <c r="A95" s="4" t="n"/>
      <c r="B95" s="4" t="n"/>
      <c r="C95" s="4" t="n"/>
      <c r="D95" s="4" t="n"/>
      <c r="E95" s="28" t="n"/>
      <c r="F95" s="6" t="n"/>
      <c r="G95" s="6" t="n"/>
      <c r="H95" s="6" t="n"/>
      <c r="I95" s="28" t="n"/>
      <c r="J95" s="29" t="n"/>
      <c r="K95" s="6" t="n"/>
      <c r="L95" s="30">
        <f>IF(K95="","",IFERROR(VLOOKUP(K95,'Indexdaten'!$A$5:$B$104,2,FALSE),""))</f>
        <v/>
      </c>
      <c r="M95" s="31">
        <f>IF(OR(I95="",L95=""),"",IFERROR((L95-I95)/I95,0))</f>
        <v/>
      </c>
      <c r="N95" s="10">
        <f>IF(G95="","",DATE(YEAR(G95)+1,MONTH(G95),DAY(G95)))</f>
        <v/>
      </c>
      <c r="O95" s="10">
        <f>IF(N95="","",MAX(DATE(YEAR(N95),MONTH(N95)+1,1),DATE(YEAR(TODAY()),MONTH(TODAY())+1,1)))</f>
        <v/>
      </c>
      <c r="P95" s="32">
        <f>IF(OR(J95="",M95=""),"",J95*(1+M95))</f>
        <v/>
      </c>
      <c r="Q95" s="32">
        <f>IF(OR(P95="",J95=""),"",P95-J95)</f>
        <v/>
      </c>
      <c r="R95" s="31">
        <f>IF(OR(P95="",J95=""),"",IFERROR(P95/J95-1,0))</f>
        <v/>
      </c>
      <c r="S95" s="12">
        <f>IF(A95="","",IF(OR(G95="",I95="",L95=""),"Prüfung erforderlich",IF(N95&gt;TODAY(),"Wartefrist","Erhöhung möglich")))</f>
        <v/>
      </c>
      <c r="T95" s="12">
        <f>IF(A95="","",IF(S95="Erhöhung möglich","Ja","Nein"))</f>
        <v/>
      </c>
      <c r="U95" s="4" t="n"/>
    </row>
    <row r="96">
      <c r="A96" s="4" t="n"/>
      <c r="B96" s="4" t="n"/>
      <c r="C96" s="4" t="n"/>
      <c r="D96" s="4" t="n"/>
      <c r="E96" s="28" t="n"/>
      <c r="F96" s="6" t="n"/>
      <c r="G96" s="6" t="n"/>
      <c r="H96" s="6" t="n"/>
      <c r="I96" s="28" t="n"/>
      <c r="J96" s="29" t="n"/>
      <c r="K96" s="6" t="n"/>
      <c r="L96" s="30">
        <f>IF(K96="","",IFERROR(VLOOKUP(K96,'Indexdaten'!$A$5:$B$104,2,FALSE),""))</f>
        <v/>
      </c>
      <c r="M96" s="31">
        <f>IF(OR(I96="",L96=""),"",IFERROR((L96-I96)/I96,0))</f>
        <v/>
      </c>
      <c r="N96" s="10">
        <f>IF(G96="","",DATE(YEAR(G96)+1,MONTH(G96),DAY(G96)))</f>
        <v/>
      </c>
      <c r="O96" s="10">
        <f>IF(N96="","",MAX(DATE(YEAR(N96),MONTH(N96)+1,1),DATE(YEAR(TODAY()),MONTH(TODAY())+1,1)))</f>
        <v/>
      </c>
      <c r="P96" s="32">
        <f>IF(OR(J96="",M96=""),"",J96*(1+M96))</f>
        <v/>
      </c>
      <c r="Q96" s="32">
        <f>IF(OR(P96="",J96=""),"",P96-J96)</f>
        <v/>
      </c>
      <c r="R96" s="31">
        <f>IF(OR(P96="",J96=""),"",IFERROR(P96/J96-1,0))</f>
        <v/>
      </c>
      <c r="S96" s="12">
        <f>IF(A96="","",IF(OR(G96="",I96="",L96=""),"Prüfung erforderlich",IF(N96&gt;TODAY(),"Wartefrist","Erhöhung möglich")))</f>
        <v/>
      </c>
      <c r="T96" s="12">
        <f>IF(A96="","",IF(S96="Erhöhung möglich","Ja","Nein"))</f>
        <v/>
      </c>
      <c r="U96" s="4" t="n"/>
    </row>
    <row r="97">
      <c r="A97" s="4" t="n"/>
      <c r="B97" s="4" t="n"/>
      <c r="C97" s="4" t="n"/>
      <c r="D97" s="4" t="n"/>
      <c r="E97" s="28" t="n"/>
      <c r="F97" s="6" t="n"/>
      <c r="G97" s="6" t="n"/>
      <c r="H97" s="6" t="n"/>
      <c r="I97" s="28" t="n"/>
      <c r="J97" s="29" t="n"/>
      <c r="K97" s="6" t="n"/>
      <c r="L97" s="30">
        <f>IF(K97="","",IFERROR(VLOOKUP(K97,'Indexdaten'!$A$5:$B$104,2,FALSE),""))</f>
        <v/>
      </c>
      <c r="M97" s="31">
        <f>IF(OR(I97="",L97=""),"",IFERROR((L97-I97)/I97,0))</f>
        <v/>
      </c>
      <c r="N97" s="10">
        <f>IF(G97="","",DATE(YEAR(G97)+1,MONTH(G97),DAY(G97)))</f>
        <v/>
      </c>
      <c r="O97" s="10">
        <f>IF(N97="","",MAX(DATE(YEAR(N97),MONTH(N97)+1,1),DATE(YEAR(TODAY()),MONTH(TODAY())+1,1)))</f>
        <v/>
      </c>
      <c r="P97" s="32">
        <f>IF(OR(J97="",M97=""),"",J97*(1+M97))</f>
        <v/>
      </c>
      <c r="Q97" s="32">
        <f>IF(OR(P97="",J97=""),"",P97-J97)</f>
        <v/>
      </c>
      <c r="R97" s="31">
        <f>IF(OR(P97="",J97=""),"",IFERROR(P97/J97-1,0))</f>
        <v/>
      </c>
      <c r="S97" s="12">
        <f>IF(A97="","",IF(OR(G97="",I97="",L97=""),"Prüfung erforderlich",IF(N97&gt;TODAY(),"Wartefrist","Erhöhung möglich")))</f>
        <v/>
      </c>
      <c r="T97" s="12">
        <f>IF(A97="","",IF(S97="Erhöhung möglich","Ja","Nein"))</f>
        <v/>
      </c>
      <c r="U97" s="4" t="n"/>
    </row>
    <row r="98">
      <c r="A98" s="4" t="n"/>
      <c r="B98" s="4" t="n"/>
      <c r="C98" s="4" t="n"/>
      <c r="D98" s="4" t="n"/>
      <c r="E98" s="28" t="n"/>
      <c r="F98" s="6" t="n"/>
      <c r="G98" s="6" t="n"/>
      <c r="H98" s="6" t="n"/>
      <c r="I98" s="28" t="n"/>
      <c r="J98" s="29" t="n"/>
      <c r="K98" s="6" t="n"/>
      <c r="L98" s="30">
        <f>IF(K98="","",IFERROR(VLOOKUP(K98,'Indexdaten'!$A$5:$B$104,2,FALSE),""))</f>
        <v/>
      </c>
      <c r="M98" s="31">
        <f>IF(OR(I98="",L98=""),"",IFERROR((L98-I98)/I98,0))</f>
        <v/>
      </c>
      <c r="N98" s="10">
        <f>IF(G98="","",DATE(YEAR(G98)+1,MONTH(G98),DAY(G98)))</f>
        <v/>
      </c>
      <c r="O98" s="10">
        <f>IF(N98="","",MAX(DATE(YEAR(N98),MONTH(N98)+1,1),DATE(YEAR(TODAY()),MONTH(TODAY())+1,1)))</f>
        <v/>
      </c>
      <c r="P98" s="32">
        <f>IF(OR(J98="",M98=""),"",J98*(1+M98))</f>
        <v/>
      </c>
      <c r="Q98" s="32">
        <f>IF(OR(P98="",J98=""),"",P98-J98)</f>
        <v/>
      </c>
      <c r="R98" s="31">
        <f>IF(OR(P98="",J98=""),"",IFERROR(P98/J98-1,0))</f>
        <v/>
      </c>
      <c r="S98" s="12">
        <f>IF(A98="","",IF(OR(G98="",I98="",L98=""),"Prüfung erforderlich",IF(N98&gt;TODAY(),"Wartefrist","Erhöhung möglich")))</f>
        <v/>
      </c>
      <c r="T98" s="12">
        <f>IF(A98="","",IF(S98="Erhöhung möglich","Ja","Nein"))</f>
        <v/>
      </c>
      <c r="U98" s="4" t="n"/>
    </row>
    <row r="99">
      <c r="A99" s="4" t="n"/>
      <c r="B99" s="4" t="n"/>
      <c r="C99" s="4" t="n"/>
      <c r="D99" s="4" t="n"/>
      <c r="E99" s="28" t="n"/>
      <c r="F99" s="6" t="n"/>
      <c r="G99" s="6" t="n"/>
      <c r="H99" s="6" t="n"/>
      <c r="I99" s="28" t="n"/>
      <c r="J99" s="29" t="n"/>
      <c r="K99" s="6" t="n"/>
      <c r="L99" s="30">
        <f>IF(K99="","",IFERROR(VLOOKUP(K99,'Indexdaten'!$A$5:$B$104,2,FALSE),""))</f>
        <v/>
      </c>
      <c r="M99" s="31">
        <f>IF(OR(I99="",L99=""),"",IFERROR((L99-I99)/I99,0))</f>
        <v/>
      </c>
      <c r="N99" s="10">
        <f>IF(G99="","",DATE(YEAR(G99)+1,MONTH(G99),DAY(G99)))</f>
        <v/>
      </c>
      <c r="O99" s="10">
        <f>IF(N99="","",MAX(DATE(YEAR(N99),MONTH(N99)+1,1),DATE(YEAR(TODAY()),MONTH(TODAY())+1,1)))</f>
        <v/>
      </c>
      <c r="P99" s="32">
        <f>IF(OR(J99="",M99=""),"",J99*(1+M99))</f>
        <v/>
      </c>
      <c r="Q99" s="32">
        <f>IF(OR(P99="",J99=""),"",P99-J99)</f>
        <v/>
      </c>
      <c r="R99" s="31">
        <f>IF(OR(P99="",J99=""),"",IFERROR(P99/J99-1,0))</f>
        <v/>
      </c>
      <c r="S99" s="12">
        <f>IF(A99="","",IF(OR(G99="",I99="",L99=""),"Prüfung erforderlich",IF(N99&gt;TODAY(),"Wartefrist","Erhöhung möglich")))</f>
        <v/>
      </c>
      <c r="T99" s="12">
        <f>IF(A99="","",IF(S99="Erhöhung möglich","Ja","Nein"))</f>
        <v/>
      </c>
      <c r="U99" s="4" t="n"/>
    </row>
    <row r="100">
      <c r="A100" s="4" t="n"/>
      <c r="B100" s="4" t="n"/>
      <c r="C100" s="4" t="n"/>
      <c r="D100" s="4" t="n"/>
      <c r="E100" s="28" t="n"/>
      <c r="F100" s="6" t="n"/>
      <c r="G100" s="6" t="n"/>
      <c r="H100" s="6" t="n"/>
      <c r="I100" s="28" t="n"/>
      <c r="J100" s="29" t="n"/>
      <c r="K100" s="6" t="n"/>
      <c r="L100" s="30">
        <f>IF(K100="","",IFERROR(VLOOKUP(K100,'Indexdaten'!$A$5:$B$104,2,FALSE),""))</f>
        <v/>
      </c>
      <c r="M100" s="31">
        <f>IF(OR(I100="",L100=""),"",IFERROR((L100-I100)/I100,0))</f>
        <v/>
      </c>
      <c r="N100" s="10">
        <f>IF(G100="","",DATE(YEAR(G100)+1,MONTH(G100),DAY(G100)))</f>
        <v/>
      </c>
      <c r="O100" s="10">
        <f>IF(N100="","",MAX(DATE(YEAR(N100),MONTH(N100)+1,1),DATE(YEAR(TODAY()),MONTH(TODAY())+1,1)))</f>
        <v/>
      </c>
      <c r="P100" s="32">
        <f>IF(OR(J100="",M100=""),"",J100*(1+M100))</f>
        <v/>
      </c>
      <c r="Q100" s="32">
        <f>IF(OR(P100="",J100=""),"",P100-J100)</f>
        <v/>
      </c>
      <c r="R100" s="31">
        <f>IF(OR(P100="",J100=""),"",IFERROR(P100/J100-1,0))</f>
        <v/>
      </c>
      <c r="S100" s="12">
        <f>IF(A100="","",IF(OR(G100="",I100="",L100=""),"Prüfung erforderlich",IF(N100&gt;TODAY(),"Wartefrist","Erhöhung möglich")))</f>
        <v/>
      </c>
      <c r="T100" s="12">
        <f>IF(A100="","",IF(S100="Erhöhung möglich","Ja","Nein"))</f>
        <v/>
      </c>
      <c r="U100" s="4" t="n"/>
    </row>
    <row r="101">
      <c r="A101" s="4" t="n"/>
      <c r="B101" s="4" t="n"/>
      <c r="C101" s="4" t="n"/>
      <c r="D101" s="4" t="n"/>
      <c r="E101" s="28" t="n"/>
      <c r="F101" s="6" t="n"/>
      <c r="G101" s="6" t="n"/>
      <c r="H101" s="6" t="n"/>
      <c r="I101" s="28" t="n"/>
      <c r="J101" s="29" t="n"/>
      <c r="K101" s="6" t="n"/>
      <c r="L101" s="30">
        <f>IF(K101="","",IFERROR(VLOOKUP(K101,'Indexdaten'!$A$5:$B$104,2,FALSE),""))</f>
        <v/>
      </c>
      <c r="M101" s="31">
        <f>IF(OR(I101="",L101=""),"",IFERROR((L101-I101)/I101,0))</f>
        <v/>
      </c>
      <c r="N101" s="10">
        <f>IF(G101="","",DATE(YEAR(G101)+1,MONTH(G101),DAY(G101)))</f>
        <v/>
      </c>
      <c r="O101" s="10">
        <f>IF(N101="","",MAX(DATE(YEAR(N101),MONTH(N101)+1,1),DATE(YEAR(TODAY()),MONTH(TODAY())+1,1)))</f>
        <v/>
      </c>
      <c r="P101" s="32">
        <f>IF(OR(J101="",M101=""),"",J101*(1+M101))</f>
        <v/>
      </c>
      <c r="Q101" s="32">
        <f>IF(OR(P101="",J101=""),"",P101-J101)</f>
        <v/>
      </c>
      <c r="R101" s="31">
        <f>IF(OR(P101="",J101=""),"",IFERROR(P101/J101-1,0))</f>
        <v/>
      </c>
      <c r="S101" s="12">
        <f>IF(A101="","",IF(OR(G101="",I101="",L101=""),"Prüfung erforderlich",IF(N101&gt;TODAY(),"Wartefrist","Erhöhung möglich")))</f>
        <v/>
      </c>
      <c r="T101" s="12">
        <f>IF(A101="","",IF(S101="Erhöhung möglich","Ja","Nein"))</f>
        <v/>
      </c>
      <c r="U101" s="4" t="n"/>
    </row>
    <row r="102">
      <c r="A102" s="4" t="n"/>
      <c r="B102" s="4" t="n"/>
      <c r="C102" s="4" t="n"/>
      <c r="D102" s="4" t="n"/>
      <c r="E102" s="28" t="n"/>
      <c r="F102" s="6" t="n"/>
      <c r="G102" s="6" t="n"/>
      <c r="H102" s="6" t="n"/>
      <c r="I102" s="28" t="n"/>
      <c r="J102" s="29" t="n"/>
      <c r="K102" s="6" t="n"/>
      <c r="L102" s="30">
        <f>IF(K102="","",IFERROR(VLOOKUP(K102,'Indexdaten'!$A$5:$B$104,2,FALSE),""))</f>
        <v/>
      </c>
      <c r="M102" s="31">
        <f>IF(OR(I102="",L102=""),"",IFERROR((L102-I102)/I102,0))</f>
        <v/>
      </c>
      <c r="N102" s="10">
        <f>IF(G102="","",DATE(YEAR(G102)+1,MONTH(G102),DAY(G102)))</f>
        <v/>
      </c>
      <c r="O102" s="10">
        <f>IF(N102="","",MAX(DATE(YEAR(N102),MONTH(N102)+1,1),DATE(YEAR(TODAY()),MONTH(TODAY())+1,1)))</f>
        <v/>
      </c>
      <c r="P102" s="32">
        <f>IF(OR(J102="",M102=""),"",J102*(1+M102))</f>
        <v/>
      </c>
      <c r="Q102" s="32">
        <f>IF(OR(P102="",J102=""),"",P102-J102)</f>
        <v/>
      </c>
      <c r="R102" s="31">
        <f>IF(OR(P102="",J102=""),"",IFERROR(P102/J102-1,0))</f>
        <v/>
      </c>
      <c r="S102" s="12">
        <f>IF(A102="","",IF(OR(G102="",I102="",L102=""),"Prüfung erforderlich",IF(N102&gt;TODAY(),"Wartefrist","Erhöhung möglich")))</f>
        <v/>
      </c>
      <c r="T102" s="12">
        <f>IF(A102="","",IF(S102="Erhöhung möglich","Ja","Nein"))</f>
        <v/>
      </c>
      <c r="U102" s="4" t="n"/>
    </row>
    <row r="103">
      <c r="A103" s="4" t="n"/>
      <c r="B103" s="4" t="n"/>
      <c r="C103" s="4" t="n"/>
      <c r="D103" s="4" t="n"/>
      <c r="E103" s="28" t="n"/>
      <c r="F103" s="6" t="n"/>
      <c r="G103" s="6" t="n"/>
      <c r="H103" s="6" t="n"/>
      <c r="I103" s="28" t="n"/>
      <c r="J103" s="29" t="n"/>
      <c r="K103" s="6" t="n"/>
      <c r="L103" s="30">
        <f>IF(K103="","",IFERROR(VLOOKUP(K103,'Indexdaten'!$A$5:$B$104,2,FALSE),""))</f>
        <v/>
      </c>
      <c r="M103" s="31">
        <f>IF(OR(I103="",L103=""),"",IFERROR((L103-I103)/I103,0))</f>
        <v/>
      </c>
      <c r="N103" s="10">
        <f>IF(G103="","",DATE(YEAR(G103)+1,MONTH(G103),DAY(G103)))</f>
        <v/>
      </c>
      <c r="O103" s="10">
        <f>IF(N103="","",MAX(DATE(YEAR(N103),MONTH(N103)+1,1),DATE(YEAR(TODAY()),MONTH(TODAY())+1,1)))</f>
        <v/>
      </c>
      <c r="P103" s="32">
        <f>IF(OR(J103="",M103=""),"",J103*(1+M103))</f>
        <v/>
      </c>
      <c r="Q103" s="32">
        <f>IF(OR(P103="",J103=""),"",P103-J103)</f>
        <v/>
      </c>
      <c r="R103" s="31">
        <f>IF(OR(P103="",J103=""),"",IFERROR(P103/J103-1,0))</f>
        <v/>
      </c>
      <c r="S103" s="12">
        <f>IF(A103="","",IF(OR(G103="",I103="",L103=""),"Prüfung erforderlich",IF(N103&gt;TODAY(),"Wartefrist","Erhöhung möglich")))</f>
        <v/>
      </c>
      <c r="T103" s="12">
        <f>IF(A103="","",IF(S103="Erhöhung möglich","Ja","Nein"))</f>
        <v/>
      </c>
      <c r="U103" s="4" t="n"/>
    </row>
    <row r="104">
      <c r="A104" s="4" t="n"/>
      <c r="B104" s="4" t="n"/>
      <c r="C104" s="4" t="n"/>
      <c r="D104" s="4" t="n"/>
      <c r="E104" s="28" t="n"/>
      <c r="F104" s="6" t="n"/>
      <c r="G104" s="6" t="n"/>
      <c r="H104" s="6" t="n"/>
      <c r="I104" s="28" t="n"/>
      <c r="J104" s="29" t="n"/>
      <c r="K104" s="6" t="n"/>
      <c r="L104" s="30">
        <f>IF(K104="","",IFERROR(VLOOKUP(K104,'Indexdaten'!$A$5:$B$104,2,FALSE),""))</f>
        <v/>
      </c>
      <c r="M104" s="31">
        <f>IF(OR(I104="",L104=""),"",IFERROR((L104-I104)/I104,0))</f>
        <v/>
      </c>
      <c r="N104" s="10">
        <f>IF(G104="","",DATE(YEAR(G104)+1,MONTH(G104),DAY(G104)))</f>
        <v/>
      </c>
      <c r="O104" s="10">
        <f>IF(N104="","",MAX(DATE(YEAR(N104),MONTH(N104)+1,1),DATE(YEAR(TODAY()),MONTH(TODAY())+1,1)))</f>
        <v/>
      </c>
      <c r="P104" s="32">
        <f>IF(OR(J104="",M104=""),"",J104*(1+M104))</f>
        <v/>
      </c>
      <c r="Q104" s="32">
        <f>IF(OR(P104="",J104=""),"",P104-J104)</f>
        <v/>
      </c>
      <c r="R104" s="31">
        <f>IF(OR(P104="",J104=""),"",IFERROR(P104/J104-1,0))</f>
        <v/>
      </c>
      <c r="S104" s="12">
        <f>IF(A104="","",IF(OR(G104="",I104="",L104=""),"Prüfung erforderlich",IF(N104&gt;TODAY(),"Wartefrist","Erhöhung möglich")))</f>
        <v/>
      </c>
      <c r="T104" s="12">
        <f>IF(A104="","",IF(S104="Erhöhung möglich","Ja","Nein"))</f>
        <v/>
      </c>
      <c r="U104" s="4" t="n"/>
    </row>
  </sheetData>
  <autoFilter ref="A4:U104"/>
  <mergeCells count="2">
    <mergeCell ref="A1:U1"/>
    <mergeCell ref="A2:U2"/>
  </mergeCells>
  <conditionalFormatting sqref="Q5:Q104">
    <cfRule type="expression" priority="1" dxfId="0" stopIfTrue="1">
      <formula>$Q5&gt;0</formula>
    </cfRule>
  </conditionalFormatting>
  <conditionalFormatting sqref="S5:S104">
    <cfRule type="expression" priority="2" dxfId="0" stopIfTrue="1">
      <formula>$S5="Erhöhung möglich"</formula>
    </cfRule>
    <cfRule type="expression" priority="3" dxfId="1" stopIfTrue="1">
      <formula>OR($S5="Wartefrist",$S5="Prüfung erforderlich")</formula>
    </cfRule>
  </conditionalFormatting>
  <conditionalFormatting sqref="T5:T104">
    <cfRule type="expression" priority="4" dxfId="1" stopIfTrue="1">
      <formula>$T5="Ja"</formula>
    </cfRule>
  </conditionalFormatting>
  <dataValidations count="6">
    <dataValidation sqref="D5:D104" showErrorMessage="1" showInputMessage="1" allowBlank="1" type="list">
      <formula1>"Berlin,München,Hamburg,Köln,Frankfurt am Main,Stuttgart,Düsseldorf,Leipzig"</formula1>
    </dataValidation>
    <dataValidation sqref="F5:H104" showErrorMessage="1" showInputMessage="1" allowBlank="1" type="date" operator="between">
      <formula1>DATE(1900,1,1)</formula1>
      <formula2>DATE(2100,12,31)</formula2>
    </dataValidation>
    <dataValidation sqref="K5:K104" showErrorMessage="1" showInputMessage="1" allowBlank="1" type="date" operator="between">
      <formula1>DATE(1900,1,1)</formula1>
      <formula2>DATE(2100,12,31)</formula2>
    </dataValidation>
    <dataValidation sqref="E5:E104" showErrorMessage="1" showInputMessage="1" allowBlank="1" type="decimal" operator="between">
      <formula1>0</formula1>
      <formula2>10000</formula2>
    </dataValidation>
    <dataValidation sqref="I5:I104" showErrorMessage="1" showInputMessage="1" allowBlank="1" type="decimal" operator="between">
      <formula1>0</formula1>
      <formula2>1000000</formula2>
    </dataValidation>
    <dataValidation sqref="J5:J104" showErrorMessage="1" showInputMessage="1" allowBlank="1" type="decimal" operator="between">
      <formula1>0</formula1>
      <formula2>10000000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4" customWidth="1" min="3" max="3"/>
    <col width="22" customWidth="1" min="4" max="4"/>
    <col width="21" customWidth="1" min="5" max="5"/>
    <col width="4" customWidth="1" min="6" max="6"/>
    <col width="24" customWidth="1" min="7" max="7"/>
    <col width="14" customWidth="1" min="8" max="8"/>
  </cols>
  <sheetData>
    <row r="1" ht="28" customHeight="1">
      <c r="A1" s="1" t="inlineStr">
        <is>
          <t>Übersicht – Indexmieterhöhungen</t>
        </is>
      </c>
    </row>
    <row r="2" ht="28" customHeight="1">
      <c r="A2" s="2" t="inlineStr">
        <is>
          <t>Kennzahlen basieren auf den erfassten Vertragsdaten. Ergebnisse sind eine Arbeitshilfe und ersetzen keine rechtliche Prüfung.</t>
        </is>
      </c>
    </row>
    <row r="3"/>
    <row r="4">
      <c r="A4" s="13" t="inlineStr">
        <is>
          <t>Kennzahl</t>
        </is>
      </c>
      <c r="B4" s="13" t="inlineStr">
        <is>
          <t>Wert</t>
        </is>
      </c>
      <c r="D4" s="13" t="inlineStr">
        <is>
          <t>Stadt</t>
        </is>
      </c>
      <c r="E4" s="13" t="inlineStr">
        <is>
          <t>Monatliche Mehrmiete</t>
        </is>
      </c>
      <c r="G4" s="13" t="inlineStr">
        <is>
          <t>Prüfstatus</t>
        </is>
      </c>
      <c r="H4" s="13" t="inlineStr">
        <is>
          <t>Anzahl</t>
        </is>
      </c>
    </row>
    <row r="5">
      <c r="A5" s="14" t="inlineStr">
        <is>
          <t>Anzahl verwalteter Mietverträge</t>
        </is>
      </c>
      <c r="B5" s="15">
        <f>COUNTA('Mietverträge'!$A$5:$A$104)</f>
        <v/>
      </c>
      <c r="D5" s="16" t="inlineStr">
        <is>
          <t>Berlin</t>
        </is>
      </c>
      <c r="E5" s="33">
        <f>SUMIF('Mietverträge'!$D$5:$D$104,D5,'Mietverträge'!$Q$5:$Q$104)</f>
        <v/>
      </c>
      <c r="G5" s="16" t="inlineStr">
        <is>
          <t>Erhöhung möglich</t>
        </is>
      </c>
      <c r="H5" s="18">
        <f>COUNTIF('Mietverträge'!$S$5:$S$104,G5)</f>
        <v/>
      </c>
    </row>
    <row r="6">
      <c r="A6" s="19" t="inlineStr">
        <is>
          <t>Durchschnittliche Kaltmiete vor Erhöhung</t>
        </is>
      </c>
      <c r="B6" s="34">
        <f>IFERROR(AVERAGE('Mietverträge'!$J$5:$J$104),0)</f>
        <v/>
      </c>
      <c r="D6" s="21" t="inlineStr">
        <is>
          <t>München</t>
        </is>
      </c>
      <c r="E6" s="34">
        <f>SUMIF('Mietverträge'!$D$5:$D$104,D6,'Mietverträge'!$Q$5:$Q$104)</f>
        <v/>
      </c>
      <c r="G6" s="21" t="inlineStr">
        <is>
          <t>Wartefrist</t>
        </is>
      </c>
      <c r="H6" s="22">
        <f>COUNTIF('Mietverträge'!$S$5:$S$104,G6)</f>
        <v/>
      </c>
    </row>
    <row r="7">
      <c r="A7" s="14" t="inlineStr">
        <is>
          <t>Durchschnittliche Erhöhung in €</t>
        </is>
      </c>
      <c r="B7" s="33">
        <f>IFERROR(AVERAGE('Mietverträge'!$Q$5:$Q$104),0)</f>
        <v/>
      </c>
      <c r="D7" s="16" t="inlineStr">
        <is>
          <t>Hamburg</t>
        </is>
      </c>
      <c r="E7" s="33">
        <f>SUMIF('Mietverträge'!$D$5:$D$104,D7,'Mietverträge'!$Q$5:$Q$104)</f>
        <v/>
      </c>
      <c r="G7" s="16" t="inlineStr">
        <is>
          <t>Prüfung erforderlich</t>
        </is>
      </c>
      <c r="H7" s="18">
        <f>COUNTIF('Mietverträge'!$S$5:$S$104,G7)</f>
        <v/>
      </c>
    </row>
    <row r="8">
      <c r="A8" s="19" t="inlineStr">
        <is>
          <t>Durchschnittliche Erhöhung in %</t>
        </is>
      </c>
      <c r="B8" s="35">
        <f>IFERROR(AVERAGE('Mietverträge'!$R$5:$R$104),0)</f>
        <v/>
      </c>
      <c r="D8" s="21" t="inlineStr">
        <is>
          <t>Köln</t>
        </is>
      </c>
      <c r="E8" s="34">
        <f>SUMIF('Mietverträge'!$D$5:$D$104,D8,'Mietverträge'!$Q$5:$Q$104)</f>
        <v/>
      </c>
    </row>
    <row r="9">
      <c r="A9" s="14" t="inlineStr">
        <is>
          <t>Anzahl möglicher Erhöhungen</t>
        </is>
      </c>
      <c r="B9" s="15">
        <f>COUNTIF('Mietverträge'!$S$5:$S$104,"Erhöhung möglich")</f>
        <v/>
      </c>
      <c r="D9" s="16" t="inlineStr">
        <is>
          <t>Frankfurt am Main</t>
        </is>
      </c>
      <c r="E9" s="33">
        <f>SUMIF('Mietverträge'!$D$5:$D$104,D9,'Mietverträge'!$Q$5:$Q$104)</f>
        <v/>
      </c>
    </row>
    <row r="10">
      <c r="A10" s="19" t="inlineStr">
        <is>
          <t>Monatliche Mehrmiete insgesamt</t>
        </is>
      </c>
      <c r="B10" s="34">
        <f>SUM('Mietverträge'!$Q$5:$Q$104)</f>
        <v/>
      </c>
      <c r="D10" s="21" t="inlineStr">
        <is>
          <t>Stuttgart</t>
        </is>
      </c>
      <c r="E10" s="34">
        <f>SUMIF('Mietverträge'!$D$5:$D$104,D10,'Mietverträge'!$Q$5:$Q$104)</f>
        <v/>
      </c>
    </row>
    <row r="11">
      <c r="A11" s="14" t="inlineStr">
        <is>
          <t>Mietverträge in Berlin</t>
        </is>
      </c>
      <c r="B11" s="15">
        <f>COUNTIF('Mietverträge'!$D$5:$D$104,"Berlin")</f>
        <v/>
      </c>
      <c r="D11" s="16" t="inlineStr">
        <is>
          <t>Düsseldorf</t>
        </is>
      </c>
      <c r="E11" s="33">
        <f>SUMIF('Mietverträge'!$D$5:$D$104,D11,'Mietverträge'!$Q$5:$Q$104)</f>
        <v/>
      </c>
    </row>
    <row r="12">
      <c r="A12" s="19" t="inlineStr">
        <is>
          <t>Gesamte Kaltmiete nach Anpassung</t>
        </is>
      </c>
      <c r="B12" s="34">
        <f>SUM('Mietverträge'!$P$5:$P$104)</f>
        <v/>
      </c>
      <c r="D12" s="21" t="inlineStr">
        <is>
          <t>Leipzig</t>
        </is>
      </c>
      <c r="E12" s="34">
        <f>SUMIF('Mietverträge'!$D$5:$D$104,D12,'Mietverträge'!$Q$5:$Q$104)</f>
        <v/>
      </c>
    </row>
  </sheetData>
  <mergeCells count="2">
    <mergeCell ref="A1:N1"/>
    <mergeCell ref="A2:N2"/>
  </mergeCells>
  <conditionalFormatting sqref="B10">
    <cfRule type="expression" priority="1" dxfId="0" stopIfTrue="1">
      <formula>$B10&gt;0</formula>
    </cfRule>
  </conditionalFormatting>
  <conditionalFormatting sqref="G5:G7">
    <cfRule type="expression" priority="2" dxfId="1" stopIfTrue="1">
      <formula>OR($G5="Wartefrist",$G5="Prüfung erforderlich")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36" customWidth="1" min="3" max="3"/>
    <col width="20" customWidth="1" min="4" max="4"/>
    <col width="42" customWidth="1" min="5" max="5"/>
  </cols>
  <sheetData>
    <row r="1" ht="28" customHeight="1">
      <c r="A1" s="1" t="inlineStr">
        <is>
          <t>Verbraucherpreisindex – Beispieldaten</t>
        </is>
      </c>
    </row>
    <row r="2" ht="28" customHeight="1">
      <c r="A2" s="2" t="inlineStr">
        <is>
          <t>Beispieldaten – amtliche Werte bei Destatis prüfen und vor einer Mieterhöhung aktualisieren.</t>
        </is>
      </c>
    </row>
    <row r="3"/>
    <row r="4">
      <c r="A4" s="3" t="inlineStr">
        <is>
          <t>Indexmonat</t>
        </is>
      </c>
      <c r="B4" s="3" t="inlineStr">
        <is>
          <t>Indexwert</t>
        </is>
      </c>
      <c r="C4" s="3" t="inlineStr">
        <is>
          <t>Quelle/Status</t>
        </is>
      </c>
      <c r="D4" s="3" t="inlineStr">
        <is>
          <t>Veröffentlichungsdatum</t>
        </is>
      </c>
      <c r="E4" s="3" t="inlineStr">
        <is>
          <t>Bemerkung</t>
        </is>
      </c>
    </row>
    <row r="5">
      <c r="A5" s="6" t="n">
        <v>46023</v>
      </c>
      <c r="B5" s="28" t="n">
        <v>123.5</v>
      </c>
      <c r="C5" s="4" t="inlineStr">
        <is>
          <t>Beispieldaten – Destatis prüfen</t>
        </is>
      </c>
      <c r="D5" s="6" t="n">
        <v>46065</v>
      </c>
      <c r="E5" s="4" t="inlineStr">
        <is>
          <t>VPI-Beispielwert</t>
        </is>
      </c>
    </row>
    <row r="6">
      <c r="A6" s="6" t="n">
        <v>46054</v>
      </c>
      <c r="B6" s="28" t="n">
        <v>123.8</v>
      </c>
      <c r="C6" s="4" t="inlineStr">
        <is>
          <t>Beispieldaten – Destatis prüfen</t>
        </is>
      </c>
      <c r="D6" s="6" t="n">
        <v>46093</v>
      </c>
      <c r="E6" s="4" t="inlineStr">
        <is>
          <t>VPI-Beispielwert</t>
        </is>
      </c>
    </row>
    <row r="7">
      <c r="A7" s="6" t="n">
        <v>46082</v>
      </c>
      <c r="B7" s="28" t="n">
        <v>124.1</v>
      </c>
      <c r="C7" s="4" t="inlineStr">
        <is>
          <t>Beispieldaten – Destatis prüfen</t>
        </is>
      </c>
      <c r="D7" s="6" t="n">
        <v>46125</v>
      </c>
      <c r="E7" s="4" t="inlineStr">
        <is>
          <t>VPI-Beispielwert</t>
        </is>
      </c>
    </row>
    <row r="8">
      <c r="A8" s="6" t="n">
        <v>46113</v>
      </c>
      <c r="B8" s="28" t="n">
        <v>124.4</v>
      </c>
      <c r="C8" s="4" t="inlineStr">
        <is>
          <t>Beispieldaten – Destatis prüfen</t>
        </is>
      </c>
      <c r="D8" s="6" t="n">
        <v>46155</v>
      </c>
      <c r="E8" s="4" t="inlineStr">
        <is>
          <t>VPI-Beispielwert</t>
        </is>
      </c>
    </row>
    <row r="9">
      <c r="A9" s="6" t="n">
        <v>46143</v>
      </c>
      <c r="B9" s="28" t="n">
        <v>124.8</v>
      </c>
      <c r="C9" s="4" t="inlineStr">
        <is>
          <t>Beispieldaten – Destatis prüfen</t>
        </is>
      </c>
      <c r="D9" s="6" t="n">
        <v>46185</v>
      </c>
      <c r="E9" s="4" t="inlineStr">
        <is>
          <t>VPI-Beispielwert</t>
        </is>
      </c>
    </row>
    <row r="10">
      <c r="A10" s="6" t="n">
        <v>46174</v>
      </c>
      <c r="B10" s="28" t="n">
        <v>125.1</v>
      </c>
      <c r="C10" s="4" t="inlineStr">
        <is>
          <t>Beispieldaten – Destatis prüfen</t>
        </is>
      </c>
      <c r="D10" s="6" t="n">
        <v>46216</v>
      </c>
      <c r="E10" s="4" t="inlineStr">
        <is>
          <t>VPI-Beispielwert</t>
        </is>
      </c>
    </row>
    <row r="11">
      <c r="A11" s="6" t="n">
        <v>46204</v>
      </c>
      <c r="B11" s="28" t="n">
        <v>125.3</v>
      </c>
      <c r="C11" s="4" t="inlineStr">
        <is>
          <t>Beispieldaten – Destatis prüfen</t>
        </is>
      </c>
      <c r="D11" s="6" t="n">
        <v>46246</v>
      </c>
      <c r="E11" s="4" t="inlineStr">
        <is>
          <t>VPI-Beispielwert</t>
        </is>
      </c>
    </row>
    <row r="12">
      <c r="A12" s="6" t="n">
        <v>46235</v>
      </c>
      <c r="B12" s="28" t="n">
        <v>125.6</v>
      </c>
      <c r="C12" s="4" t="inlineStr">
        <is>
          <t>Beispieldaten – Destatis prüfen</t>
        </is>
      </c>
      <c r="D12" s="6" t="n">
        <v>46276</v>
      </c>
      <c r="E12" s="4" t="inlineStr">
        <is>
          <t>VPI-Beispielwert</t>
        </is>
      </c>
    </row>
    <row r="13">
      <c r="A13" s="6" t="n">
        <v>46266</v>
      </c>
      <c r="B13" s="28" t="n">
        <v>125.9</v>
      </c>
      <c r="C13" s="4" t="inlineStr">
        <is>
          <t>Beispieldaten – Destatis prüfen</t>
        </is>
      </c>
      <c r="D13" s="6" t="n">
        <v>46307</v>
      </c>
      <c r="E13" s="4" t="inlineStr">
        <is>
          <t>VPI-Beispielwert</t>
        </is>
      </c>
    </row>
    <row r="14">
      <c r="A14" s="6" t="n">
        <v>46296</v>
      </c>
      <c r="B14" s="28" t="n">
        <v>126.2</v>
      </c>
      <c r="C14" s="4" t="inlineStr">
        <is>
          <t>Beispieldaten – Destatis prüfen</t>
        </is>
      </c>
      <c r="D14" s="6" t="n">
        <v>46338</v>
      </c>
      <c r="E14" s="4" t="inlineStr">
        <is>
          <t>VPI-Beispielwert</t>
        </is>
      </c>
    </row>
    <row r="15">
      <c r="A15" s="6" t="n"/>
      <c r="B15" s="28" t="n"/>
      <c r="C15" s="4" t="n"/>
      <c r="D15" s="6" t="n"/>
      <c r="E15" s="4" t="n"/>
    </row>
    <row r="16">
      <c r="A16" s="6" t="n"/>
      <c r="B16" s="28" t="n"/>
      <c r="C16" s="4" t="n"/>
      <c r="D16" s="6" t="n"/>
      <c r="E16" s="4" t="n"/>
    </row>
    <row r="17">
      <c r="A17" s="6" t="n"/>
      <c r="B17" s="28" t="n"/>
      <c r="C17" s="4" t="n"/>
      <c r="D17" s="6" t="n"/>
      <c r="E17" s="4" t="n"/>
    </row>
    <row r="18">
      <c r="A18" s="6" t="n"/>
      <c r="B18" s="28" t="n"/>
      <c r="C18" s="4" t="n"/>
      <c r="D18" s="6" t="n"/>
      <c r="E18" s="4" t="n"/>
    </row>
    <row r="19">
      <c r="A19" s="6" t="n"/>
      <c r="B19" s="28" t="n"/>
      <c r="C19" s="4" t="n"/>
      <c r="D19" s="6" t="n"/>
      <c r="E19" s="4" t="n"/>
    </row>
    <row r="20">
      <c r="A20" s="6" t="n"/>
      <c r="B20" s="28" t="n"/>
      <c r="C20" s="4" t="n"/>
      <c r="D20" s="6" t="n"/>
      <c r="E20" s="4" t="n"/>
    </row>
    <row r="21">
      <c r="A21" s="6" t="n"/>
      <c r="B21" s="28" t="n"/>
      <c r="C21" s="4" t="n"/>
      <c r="D21" s="6" t="n"/>
      <c r="E21" s="4" t="n"/>
    </row>
    <row r="22">
      <c r="A22" s="6" t="n"/>
      <c r="B22" s="28" t="n"/>
      <c r="C22" s="4" t="n"/>
      <c r="D22" s="6" t="n"/>
      <c r="E22" s="4" t="n"/>
    </row>
    <row r="23">
      <c r="A23" s="6" t="n"/>
      <c r="B23" s="28" t="n"/>
      <c r="C23" s="4" t="n"/>
      <c r="D23" s="6" t="n"/>
      <c r="E23" s="4" t="n"/>
    </row>
    <row r="24">
      <c r="A24" s="6" t="n"/>
      <c r="B24" s="28" t="n"/>
      <c r="C24" s="4" t="n"/>
      <c r="D24" s="6" t="n"/>
      <c r="E24" s="4" t="n"/>
    </row>
    <row r="25">
      <c r="A25" s="6" t="n"/>
      <c r="B25" s="28" t="n"/>
      <c r="C25" s="4" t="n"/>
      <c r="D25" s="6" t="n"/>
      <c r="E25" s="4" t="n"/>
    </row>
    <row r="26">
      <c r="A26" s="6" t="n"/>
      <c r="B26" s="28" t="n"/>
      <c r="C26" s="4" t="n"/>
      <c r="D26" s="6" t="n"/>
      <c r="E26" s="4" t="n"/>
    </row>
    <row r="27">
      <c r="A27" s="6" t="n"/>
      <c r="B27" s="28" t="n"/>
      <c r="C27" s="4" t="n"/>
      <c r="D27" s="6" t="n"/>
      <c r="E27" s="4" t="n"/>
    </row>
    <row r="28">
      <c r="A28" s="6" t="n"/>
      <c r="B28" s="28" t="n"/>
      <c r="C28" s="4" t="n"/>
      <c r="D28" s="6" t="n"/>
      <c r="E28" s="4" t="n"/>
    </row>
    <row r="29">
      <c r="A29" s="6" t="n"/>
      <c r="B29" s="28" t="n"/>
      <c r="C29" s="4" t="n"/>
      <c r="D29" s="6" t="n"/>
      <c r="E29" s="4" t="n"/>
    </row>
    <row r="30">
      <c r="A30" s="6" t="n"/>
      <c r="B30" s="28" t="n"/>
      <c r="C30" s="4" t="n"/>
      <c r="D30" s="6" t="n"/>
      <c r="E30" s="4" t="n"/>
    </row>
    <row r="31">
      <c r="A31" s="6" t="n"/>
      <c r="B31" s="28" t="n"/>
      <c r="C31" s="4" t="n"/>
      <c r="D31" s="6" t="n"/>
      <c r="E31" s="4" t="n"/>
    </row>
    <row r="32">
      <c r="A32" s="6" t="n"/>
      <c r="B32" s="28" t="n"/>
      <c r="C32" s="4" t="n"/>
      <c r="D32" s="6" t="n"/>
      <c r="E32" s="4" t="n"/>
    </row>
    <row r="33">
      <c r="A33" s="6" t="n"/>
      <c r="B33" s="28" t="n"/>
      <c r="C33" s="4" t="n"/>
      <c r="D33" s="6" t="n"/>
      <c r="E33" s="4" t="n"/>
    </row>
    <row r="34">
      <c r="A34" s="6" t="n"/>
      <c r="B34" s="28" t="n"/>
      <c r="C34" s="4" t="n"/>
      <c r="D34" s="6" t="n"/>
      <c r="E34" s="4" t="n"/>
    </row>
    <row r="35">
      <c r="A35" s="6" t="n"/>
      <c r="B35" s="28" t="n"/>
      <c r="C35" s="4" t="n"/>
      <c r="D35" s="6" t="n"/>
      <c r="E35" s="4" t="n"/>
    </row>
    <row r="36">
      <c r="A36" s="6" t="n"/>
      <c r="B36" s="28" t="n"/>
      <c r="C36" s="4" t="n"/>
      <c r="D36" s="6" t="n"/>
      <c r="E36" s="4" t="n"/>
    </row>
    <row r="37">
      <c r="A37" s="6" t="n"/>
      <c r="B37" s="28" t="n"/>
      <c r="C37" s="4" t="n"/>
      <c r="D37" s="6" t="n"/>
      <c r="E37" s="4" t="n"/>
    </row>
    <row r="38">
      <c r="A38" s="6" t="n"/>
      <c r="B38" s="28" t="n"/>
      <c r="C38" s="4" t="n"/>
      <c r="D38" s="6" t="n"/>
      <c r="E38" s="4" t="n"/>
    </row>
    <row r="39">
      <c r="A39" s="6" t="n"/>
      <c r="B39" s="28" t="n"/>
      <c r="C39" s="4" t="n"/>
      <c r="D39" s="6" t="n"/>
      <c r="E39" s="4" t="n"/>
    </row>
    <row r="40">
      <c r="A40" s="6" t="n"/>
      <c r="B40" s="28" t="n"/>
      <c r="C40" s="4" t="n"/>
      <c r="D40" s="6" t="n"/>
      <c r="E40" s="4" t="n"/>
    </row>
    <row r="41">
      <c r="A41" s="6" t="n"/>
      <c r="B41" s="28" t="n"/>
      <c r="C41" s="4" t="n"/>
      <c r="D41" s="6" t="n"/>
      <c r="E41" s="4" t="n"/>
    </row>
    <row r="42">
      <c r="A42" s="6" t="n"/>
      <c r="B42" s="28" t="n"/>
      <c r="C42" s="4" t="n"/>
      <c r="D42" s="6" t="n"/>
      <c r="E42" s="4" t="n"/>
    </row>
    <row r="43">
      <c r="A43" s="6" t="n"/>
      <c r="B43" s="28" t="n"/>
      <c r="C43" s="4" t="n"/>
      <c r="D43" s="6" t="n"/>
      <c r="E43" s="4" t="n"/>
    </row>
    <row r="44">
      <c r="A44" s="6" t="n"/>
      <c r="B44" s="28" t="n"/>
      <c r="C44" s="4" t="n"/>
      <c r="D44" s="6" t="n"/>
      <c r="E44" s="4" t="n"/>
    </row>
    <row r="45">
      <c r="A45" s="6" t="n"/>
      <c r="B45" s="28" t="n"/>
      <c r="C45" s="4" t="n"/>
      <c r="D45" s="6" t="n"/>
      <c r="E45" s="4" t="n"/>
    </row>
    <row r="46">
      <c r="A46" s="6" t="n"/>
      <c r="B46" s="28" t="n"/>
      <c r="C46" s="4" t="n"/>
      <c r="D46" s="6" t="n"/>
      <c r="E46" s="4" t="n"/>
    </row>
    <row r="47">
      <c r="A47" s="6" t="n"/>
      <c r="B47" s="28" t="n"/>
      <c r="C47" s="4" t="n"/>
      <c r="D47" s="6" t="n"/>
      <c r="E47" s="4" t="n"/>
    </row>
    <row r="48">
      <c r="A48" s="6" t="n"/>
      <c r="B48" s="28" t="n"/>
      <c r="C48" s="4" t="n"/>
      <c r="D48" s="6" t="n"/>
      <c r="E48" s="4" t="n"/>
    </row>
    <row r="49">
      <c r="A49" s="6" t="n"/>
      <c r="B49" s="28" t="n"/>
      <c r="C49" s="4" t="n"/>
      <c r="D49" s="6" t="n"/>
      <c r="E49" s="4" t="n"/>
    </row>
    <row r="50">
      <c r="A50" s="6" t="n"/>
      <c r="B50" s="28" t="n"/>
      <c r="C50" s="4" t="n"/>
      <c r="D50" s="6" t="n"/>
      <c r="E50" s="4" t="n"/>
    </row>
    <row r="51">
      <c r="A51" s="6" t="n"/>
      <c r="B51" s="28" t="n"/>
      <c r="C51" s="4" t="n"/>
      <c r="D51" s="6" t="n"/>
      <c r="E51" s="4" t="n"/>
    </row>
    <row r="52">
      <c r="A52" s="6" t="n"/>
      <c r="B52" s="28" t="n"/>
      <c r="C52" s="4" t="n"/>
      <c r="D52" s="6" t="n"/>
      <c r="E52" s="4" t="n"/>
    </row>
    <row r="53">
      <c r="A53" s="6" t="n"/>
      <c r="B53" s="28" t="n"/>
      <c r="C53" s="4" t="n"/>
      <c r="D53" s="6" t="n"/>
      <c r="E53" s="4" t="n"/>
    </row>
    <row r="54">
      <c r="A54" s="6" t="n"/>
      <c r="B54" s="28" t="n"/>
      <c r="C54" s="4" t="n"/>
      <c r="D54" s="6" t="n"/>
      <c r="E54" s="4" t="n"/>
    </row>
    <row r="55">
      <c r="A55" s="6" t="n"/>
      <c r="B55" s="28" t="n"/>
      <c r="C55" s="4" t="n"/>
      <c r="D55" s="6" t="n"/>
      <c r="E55" s="4" t="n"/>
    </row>
    <row r="56">
      <c r="A56" s="6" t="n"/>
      <c r="B56" s="28" t="n"/>
      <c r="C56" s="4" t="n"/>
      <c r="D56" s="6" t="n"/>
      <c r="E56" s="4" t="n"/>
    </row>
    <row r="57">
      <c r="A57" s="6" t="n"/>
      <c r="B57" s="28" t="n"/>
      <c r="C57" s="4" t="n"/>
      <c r="D57" s="6" t="n"/>
      <c r="E57" s="4" t="n"/>
    </row>
    <row r="58">
      <c r="A58" s="6" t="n"/>
      <c r="B58" s="28" t="n"/>
      <c r="C58" s="4" t="n"/>
      <c r="D58" s="6" t="n"/>
      <c r="E58" s="4" t="n"/>
    </row>
    <row r="59">
      <c r="A59" s="6" t="n"/>
      <c r="B59" s="28" t="n"/>
      <c r="C59" s="4" t="n"/>
      <c r="D59" s="6" t="n"/>
      <c r="E59" s="4" t="n"/>
    </row>
    <row r="60">
      <c r="A60" s="6" t="n"/>
      <c r="B60" s="28" t="n"/>
      <c r="C60" s="4" t="n"/>
      <c r="D60" s="6" t="n"/>
      <c r="E60" s="4" t="n"/>
    </row>
    <row r="61">
      <c r="A61" s="6" t="n"/>
      <c r="B61" s="28" t="n"/>
      <c r="C61" s="4" t="n"/>
      <c r="D61" s="6" t="n"/>
      <c r="E61" s="4" t="n"/>
    </row>
    <row r="62">
      <c r="A62" s="6" t="n"/>
      <c r="B62" s="28" t="n"/>
      <c r="C62" s="4" t="n"/>
      <c r="D62" s="6" t="n"/>
      <c r="E62" s="4" t="n"/>
    </row>
    <row r="63">
      <c r="A63" s="6" t="n"/>
      <c r="B63" s="28" t="n"/>
      <c r="C63" s="4" t="n"/>
      <c r="D63" s="6" t="n"/>
      <c r="E63" s="4" t="n"/>
    </row>
    <row r="64">
      <c r="A64" s="6" t="n"/>
      <c r="B64" s="28" t="n"/>
      <c r="C64" s="4" t="n"/>
      <c r="D64" s="6" t="n"/>
      <c r="E64" s="4" t="n"/>
    </row>
    <row r="65">
      <c r="A65" s="6" t="n"/>
      <c r="B65" s="28" t="n"/>
      <c r="C65" s="4" t="n"/>
      <c r="D65" s="6" t="n"/>
      <c r="E65" s="4" t="n"/>
    </row>
    <row r="66">
      <c r="A66" s="6" t="n"/>
      <c r="B66" s="28" t="n"/>
      <c r="C66" s="4" t="n"/>
      <c r="D66" s="6" t="n"/>
      <c r="E66" s="4" t="n"/>
    </row>
    <row r="67">
      <c r="A67" s="6" t="n"/>
      <c r="B67" s="28" t="n"/>
      <c r="C67" s="4" t="n"/>
      <c r="D67" s="6" t="n"/>
      <c r="E67" s="4" t="n"/>
    </row>
    <row r="68">
      <c r="A68" s="6" t="n"/>
      <c r="B68" s="28" t="n"/>
      <c r="C68" s="4" t="n"/>
      <c r="D68" s="6" t="n"/>
      <c r="E68" s="4" t="n"/>
    </row>
    <row r="69">
      <c r="A69" s="6" t="n"/>
      <c r="B69" s="28" t="n"/>
      <c r="C69" s="4" t="n"/>
      <c r="D69" s="6" t="n"/>
      <c r="E69" s="4" t="n"/>
    </row>
    <row r="70">
      <c r="A70" s="6" t="n"/>
      <c r="B70" s="28" t="n"/>
      <c r="C70" s="4" t="n"/>
      <c r="D70" s="6" t="n"/>
      <c r="E70" s="4" t="n"/>
    </row>
    <row r="71">
      <c r="A71" s="6" t="n"/>
      <c r="B71" s="28" t="n"/>
      <c r="C71" s="4" t="n"/>
      <c r="D71" s="6" t="n"/>
      <c r="E71" s="4" t="n"/>
    </row>
    <row r="72">
      <c r="A72" s="6" t="n"/>
      <c r="B72" s="28" t="n"/>
      <c r="C72" s="4" t="n"/>
      <c r="D72" s="6" t="n"/>
      <c r="E72" s="4" t="n"/>
    </row>
    <row r="73">
      <c r="A73" s="6" t="n"/>
      <c r="B73" s="28" t="n"/>
      <c r="C73" s="4" t="n"/>
      <c r="D73" s="6" t="n"/>
      <c r="E73" s="4" t="n"/>
    </row>
    <row r="74">
      <c r="A74" s="6" t="n"/>
      <c r="B74" s="28" t="n"/>
      <c r="C74" s="4" t="n"/>
      <c r="D74" s="6" t="n"/>
      <c r="E74" s="4" t="n"/>
    </row>
    <row r="75">
      <c r="A75" s="6" t="n"/>
      <c r="B75" s="28" t="n"/>
      <c r="C75" s="4" t="n"/>
      <c r="D75" s="6" t="n"/>
      <c r="E75" s="4" t="n"/>
    </row>
    <row r="76">
      <c r="A76" s="6" t="n"/>
      <c r="B76" s="28" t="n"/>
      <c r="C76" s="4" t="n"/>
      <c r="D76" s="6" t="n"/>
      <c r="E76" s="4" t="n"/>
    </row>
    <row r="77">
      <c r="A77" s="6" t="n"/>
      <c r="B77" s="28" t="n"/>
      <c r="C77" s="4" t="n"/>
      <c r="D77" s="6" t="n"/>
      <c r="E77" s="4" t="n"/>
    </row>
    <row r="78">
      <c r="A78" s="6" t="n"/>
      <c r="B78" s="28" t="n"/>
      <c r="C78" s="4" t="n"/>
      <c r="D78" s="6" t="n"/>
      <c r="E78" s="4" t="n"/>
    </row>
    <row r="79">
      <c r="A79" s="6" t="n"/>
      <c r="B79" s="28" t="n"/>
      <c r="C79" s="4" t="n"/>
      <c r="D79" s="6" t="n"/>
      <c r="E79" s="4" t="n"/>
    </row>
    <row r="80">
      <c r="A80" s="6" t="n"/>
      <c r="B80" s="28" t="n"/>
      <c r="C80" s="4" t="n"/>
      <c r="D80" s="6" t="n"/>
      <c r="E80" s="4" t="n"/>
    </row>
    <row r="81">
      <c r="A81" s="6" t="n"/>
      <c r="B81" s="28" t="n"/>
      <c r="C81" s="4" t="n"/>
      <c r="D81" s="6" t="n"/>
      <c r="E81" s="4" t="n"/>
    </row>
    <row r="82">
      <c r="A82" s="6" t="n"/>
      <c r="B82" s="28" t="n"/>
      <c r="C82" s="4" t="n"/>
      <c r="D82" s="6" t="n"/>
      <c r="E82" s="4" t="n"/>
    </row>
    <row r="83">
      <c r="A83" s="6" t="n"/>
      <c r="B83" s="28" t="n"/>
      <c r="C83" s="4" t="n"/>
      <c r="D83" s="6" t="n"/>
      <c r="E83" s="4" t="n"/>
    </row>
    <row r="84">
      <c r="A84" s="6" t="n"/>
      <c r="B84" s="28" t="n"/>
      <c r="C84" s="4" t="n"/>
      <c r="D84" s="6" t="n"/>
      <c r="E84" s="4" t="n"/>
    </row>
    <row r="85">
      <c r="A85" s="6" t="n"/>
      <c r="B85" s="28" t="n"/>
      <c r="C85" s="4" t="n"/>
      <c r="D85" s="6" t="n"/>
      <c r="E85" s="4" t="n"/>
    </row>
    <row r="86">
      <c r="A86" s="6" t="n"/>
      <c r="B86" s="28" t="n"/>
      <c r="C86" s="4" t="n"/>
      <c r="D86" s="6" t="n"/>
      <c r="E86" s="4" t="n"/>
    </row>
    <row r="87">
      <c r="A87" s="6" t="n"/>
      <c r="B87" s="28" t="n"/>
      <c r="C87" s="4" t="n"/>
      <c r="D87" s="6" t="n"/>
      <c r="E87" s="4" t="n"/>
    </row>
    <row r="88">
      <c r="A88" s="6" t="n"/>
      <c r="B88" s="28" t="n"/>
      <c r="C88" s="4" t="n"/>
      <c r="D88" s="6" t="n"/>
      <c r="E88" s="4" t="n"/>
    </row>
    <row r="89">
      <c r="A89" s="6" t="n"/>
      <c r="B89" s="28" t="n"/>
      <c r="C89" s="4" t="n"/>
      <c r="D89" s="6" t="n"/>
      <c r="E89" s="4" t="n"/>
    </row>
    <row r="90">
      <c r="A90" s="6" t="n"/>
      <c r="B90" s="28" t="n"/>
      <c r="C90" s="4" t="n"/>
      <c r="D90" s="6" t="n"/>
      <c r="E90" s="4" t="n"/>
    </row>
    <row r="91">
      <c r="A91" s="6" t="n"/>
      <c r="B91" s="28" t="n"/>
      <c r="C91" s="4" t="n"/>
      <c r="D91" s="6" t="n"/>
      <c r="E91" s="4" t="n"/>
    </row>
    <row r="92">
      <c r="A92" s="6" t="n"/>
      <c r="B92" s="28" t="n"/>
      <c r="C92" s="4" t="n"/>
      <c r="D92" s="6" t="n"/>
      <c r="E92" s="4" t="n"/>
    </row>
    <row r="93">
      <c r="A93" s="6" t="n"/>
      <c r="B93" s="28" t="n"/>
      <c r="C93" s="4" t="n"/>
      <c r="D93" s="6" t="n"/>
      <c r="E93" s="4" t="n"/>
    </row>
    <row r="94">
      <c r="A94" s="6" t="n"/>
      <c r="B94" s="28" t="n"/>
      <c r="C94" s="4" t="n"/>
      <c r="D94" s="6" t="n"/>
      <c r="E94" s="4" t="n"/>
    </row>
    <row r="95">
      <c r="A95" s="6" t="n"/>
      <c r="B95" s="28" t="n"/>
      <c r="C95" s="4" t="n"/>
      <c r="D95" s="6" t="n"/>
      <c r="E95" s="4" t="n"/>
    </row>
    <row r="96">
      <c r="A96" s="6" t="n"/>
      <c r="B96" s="28" t="n"/>
      <c r="C96" s="4" t="n"/>
      <c r="D96" s="6" t="n"/>
      <c r="E96" s="4" t="n"/>
    </row>
    <row r="97">
      <c r="A97" s="6" t="n"/>
      <c r="B97" s="28" t="n"/>
      <c r="C97" s="4" t="n"/>
      <c r="D97" s="6" t="n"/>
      <c r="E97" s="4" t="n"/>
    </row>
    <row r="98">
      <c r="A98" s="6" t="n"/>
      <c r="B98" s="28" t="n"/>
      <c r="C98" s="4" t="n"/>
      <c r="D98" s="6" t="n"/>
      <c r="E98" s="4" t="n"/>
    </row>
    <row r="99">
      <c r="A99" s="6" t="n"/>
      <c r="B99" s="28" t="n"/>
      <c r="C99" s="4" t="n"/>
      <c r="D99" s="6" t="n"/>
      <c r="E99" s="4" t="n"/>
    </row>
    <row r="100">
      <c r="A100" s="6" t="n"/>
      <c r="B100" s="28" t="n"/>
      <c r="C100" s="4" t="n"/>
      <c r="D100" s="6" t="n"/>
      <c r="E100" s="4" t="n"/>
    </row>
    <row r="101">
      <c r="A101" s="6" t="n"/>
      <c r="B101" s="28" t="n"/>
      <c r="C101" s="4" t="n"/>
      <c r="D101" s="6" t="n"/>
      <c r="E101" s="4" t="n"/>
    </row>
    <row r="102">
      <c r="A102" s="6" t="n"/>
      <c r="B102" s="28" t="n"/>
      <c r="C102" s="4" t="n"/>
      <c r="D102" s="6" t="n"/>
      <c r="E102" s="4" t="n"/>
    </row>
    <row r="103">
      <c r="A103" s="6" t="n"/>
      <c r="B103" s="28" t="n"/>
      <c r="C103" s="4" t="n"/>
      <c r="D103" s="6" t="n"/>
      <c r="E103" s="4" t="n"/>
    </row>
    <row r="104">
      <c r="A104" s="6" t="n"/>
      <c r="B104" s="28" t="n"/>
      <c r="C104" s="4" t="n"/>
      <c r="D104" s="6" t="n"/>
      <c r="E104" s="4" t="n"/>
    </row>
  </sheetData>
  <autoFilter ref="A4:E104"/>
  <mergeCells count="2">
    <mergeCell ref="A1:E1"/>
    <mergeCell ref="A2:E2"/>
  </mergeCells>
  <dataValidations count="3">
    <dataValidation sqref="A5:A104" showErrorMessage="1" showInputMessage="1" allowBlank="1" type="date" operator="between">
      <formula1>DATE(1900,1,1)</formula1>
      <formula2>DATE(2100,12,31)</formula2>
    </dataValidation>
    <dataValidation sqref="B5:B104" showErrorMessage="1" showInputMessage="1" allowBlank="1" type="decimal" operator="between">
      <formula1>0</formula1>
      <formula2>1000000</formula2>
    </dataValidation>
    <dataValidation sqref="D5:D104" showErrorMessage="1" showInputMessage="1" allowBlank="1" type="date" operator="between">
      <formula1>DATE(1900,1,1)</formula1>
      <formula2>DATE(2100,12,31)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Anleitung zur Arbeitsmappe Indexmiete</t>
        </is>
      </c>
    </row>
    <row r="2"/>
    <row r="3">
      <c r="A3" s="3" t="inlineStr">
        <is>
          <t>Bereich</t>
        </is>
      </c>
      <c r="B3" s="3" t="inlineStr">
        <is>
          <t>Hinweis</t>
        </is>
      </c>
    </row>
    <row r="4" ht="42" customHeight="1">
      <c r="A4" s="24" t="inlineStr">
        <is>
          <t>Mietverträge</t>
        </is>
      </c>
      <c r="B4" s="25" t="inlineStr">
        <is>
          <t>Je Zeile wird ein Mietvertrag erfasst. Hellgelbe Felder sind Eingaben; hellgraue Felder werden automatisch berechnet.</t>
        </is>
      </c>
    </row>
    <row r="5" ht="42" customHeight="1">
      <c r="A5" s="26" t="inlineStr">
        <is>
          <t>Indexmietvereinbarung</t>
        </is>
      </c>
      <c r="B5" s="27" t="inlineStr">
        <is>
          <t>Vor jeder Berechnung prüfen, ob eine wirksame Indexmietvereinbarung vorliegt und welcher Ausgangsindex vertraglich vereinbart wurde.</t>
        </is>
      </c>
    </row>
    <row r="6" ht="42" customHeight="1">
      <c r="A6" s="24" t="inlineStr">
        <is>
          <t>Indexdaten</t>
        </is>
      </c>
      <c r="B6" s="25" t="inlineStr">
        <is>
          <t>Die Werte im Blatt „Indexdaten“ sind Beispieldaten. Amtliche Verbraucherpreisindexwerte von Destatis vor Versand eines Schreibens aktualisieren.</t>
        </is>
      </c>
    </row>
    <row r="7" ht="42" customHeight="1">
      <c r="A7" s="26" t="inlineStr">
        <is>
          <t>Indexmonat neu</t>
        </is>
      </c>
      <c r="B7" s="27" t="inlineStr">
        <is>
          <t>Der neue Indexmonat wird über den Indexwert im Blatt „Indexdaten“ per Nachschlagefunktion abgerufen. Nicht gefundene Werte führen zum Prüfstatus „Prüfung erforderlich“.</t>
        </is>
      </c>
    </row>
    <row r="8" ht="42" customHeight="1">
      <c r="A8" s="24" t="inlineStr">
        <is>
          <t>Wartefrist</t>
        </is>
      </c>
      <c r="B8" s="25" t="inlineStr">
        <is>
          <t>Eine Erhöhung darf grundsätzlich nicht vor Ablauf eines Jahres seit der letzten Indexmieterhöhung wirksam werden. Das Datum ist im Einzelfall rechtlich zu prüfen.</t>
        </is>
      </c>
    </row>
    <row r="9" ht="42" customHeight="1">
      <c r="A9" s="26" t="inlineStr">
        <is>
          <t>Wirksamkeit</t>
        </is>
      </c>
      <c r="B9" s="27" t="inlineStr">
        <is>
          <t>Die Arbeitsmappe ermittelt einen möglichen Monatsersten. Vertragsinhalt, Zugang des Schreibens und gesetzliche Vorgaben sind zusätzlich zu prüfen.</t>
        </is>
      </c>
    </row>
    <row r="10" ht="42" customHeight="1">
      <c r="A10" s="24" t="inlineStr">
        <is>
          <t>Textform</t>
        </is>
      </c>
      <c r="B10" s="25" t="inlineStr">
        <is>
          <t>Die Änderung der Miete muss in Textform erklärt werden. Neuer Indexwert, bisheriger Indexwert und die Rechenschritte müssen nachvollziehbar angegeben werden.</t>
        </is>
      </c>
    </row>
    <row r="11" ht="42" customHeight="1">
      <c r="A11" s="26" t="inlineStr">
        <is>
          <t>Berechnungsgrundlage</t>
        </is>
      </c>
      <c r="B11" s="27" t="inlineStr">
        <is>
          <t>Kappungsgrenze und Mietspiegel sind bei einer echten Indexmieterhöhung grundsätzlich nicht die Berechnungsgrundlage. Eine rechtliche Prüfung bleibt erforderlich.</t>
        </is>
      </c>
    </row>
    <row r="12" ht="42" customHeight="1">
      <c r="A12" s="24" t="inlineStr">
        <is>
          <t>DSGVO</t>
        </is>
      </c>
      <c r="B12" s="25" t="inlineStr">
        <is>
          <t>Personenbezogene Mieterdaten nur zweckgebunden verarbeiten, Zugriffe beschränken und Aufbewahrungsfristen beachten.</t>
        </is>
      </c>
    </row>
    <row r="13" ht="42" customHeight="1">
      <c r="A13" s="26" t="inlineStr">
        <is>
          <t>Übersicht</t>
        </is>
      </c>
      <c r="B13" s="27" t="inlineStr">
        <is>
          <t>Das Dashboard fasst Kennzahlen, Mehrmieten nach Stadt und die Prüfstatus der erfassten Mietverträge zusammen.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2026-09-11T10:38:56Z</dcterms:created>
  <dcterms:modified xmlns:dcterms="http://purl.org/dc/terms/" xmlns:xsi="http://www.w3.org/2001/XMLSchema-instance" xsi:type="dcterms:W3CDTF">2026-09-11T10:38:56Z</dcterms:modified>
</cp:coreProperties>
</file>