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höhung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'Mieterhöhungen'!$A$1:$Z$101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,00"/>
    <numFmt numFmtId="165" formatCode="DD.MM.YYYY"/>
    <numFmt numFmtId="166" formatCode="#.##0,00 &quot;€&quot;"/>
    <numFmt numFmtId="167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3A5F"/>
      </patternFill>
    </fill>
    <fill>
      <patternFill patternType="solid">
        <fgColor rgb="002C4C7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166" fontId="2" fillId="0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F2937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 Mieterhöhung je Vorgangs-ID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'Mieterhöhungen'!Q1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'Mieterhöhungen'!$A$2:$A$101</f>
            </numRef>
          </cat>
          <val>
            <numRef>
              <f>'Mieterhöhungen'!$Q$2:$Q$101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Vorgangs-ID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Monatliche Mieterhöhung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Statusverteilung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'Auswertung'!$A$14:$A$16</f>
            </numRef>
          </cat>
          <val>
            <numRef>
              <f>'Auswertung'!$B$14:$B$16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Umlagefähige Kosten nach Stadt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'Auswertung'!O13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'Auswertung'!$N$14:$N$22</f>
            </numRef>
          </cat>
          <val>
            <numRef>
              <f>'Auswertung'!$O$14:$O$22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Umlagefähige Kosten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19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4" customWidth="1" min="3" max="3"/>
    <col width="27" customWidth="1" min="4" max="4"/>
    <col width="22" customWidth="1" min="5" max="5"/>
    <col width="14" customWidth="1" min="6" max="6"/>
    <col width="17" customWidth="1" min="7" max="7"/>
    <col width="25" customWidth="1" min="8" max="8"/>
    <col width="20" customWidth="1" min="9" max="9"/>
    <col width="23" customWidth="1" min="10" max="10"/>
    <col width="21" customWidth="1" min="11" max="11"/>
    <col width="18" customWidth="1" min="12" max="12"/>
    <col width="16" customWidth="1" min="13" max="13"/>
    <col width="19" customWidth="1" min="14" max="14"/>
    <col width="14" customWidth="1" min="15" max="15"/>
    <col width="21" customWidth="1" min="16" max="16"/>
    <col width="20" customWidth="1" min="17" max="17"/>
    <col width="21" customWidth="1" min="18" max="18"/>
    <col width="19" customWidth="1" min="19" max="19"/>
    <col width="23" customWidth="1" min="20" max="20"/>
    <col width="18" customWidth="1" min="21" max="21"/>
    <col width="21" customWidth="1" min="22" max="22"/>
    <col width="23" customWidth="1" min="23" max="23"/>
    <col width="25" customWidth="1" min="24" max="24"/>
    <col width="25" customWidth="1" min="25" max="25"/>
    <col width="40" customWidth="1" min="26" max="26"/>
  </cols>
  <sheetData>
    <row r="1" ht="42" customHeight="1">
      <c r="A1" s="1" t="inlineStr">
        <is>
          <t>Vorgangs-ID</t>
        </is>
      </c>
      <c r="B1" s="1" t="inlineStr">
        <is>
          <t>Objektadresse</t>
        </is>
      </c>
      <c r="C1" s="1" t="inlineStr">
        <is>
          <t>Stadt</t>
        </is>
      </c>
      <c r="D1" s="1" t="inlineStr">
        <is>
          <t>Vermieter</t>
        </is>
      </c>
      <c r="E1" s="1" t="inlineStr">
        <is>
          <t>Mieter</t>
        </is>
      </c>
      <c r="F1" s="1" t="inlineStr">
        <is>
          <t>Wohnfläche m²</t>
        </is>
      </c>
      <c r="G1" s="1" t="inlineStr">
        <is>
          <t>Beginn Mietverhältnis</t>
        </is>
      </c>
      <c r="H1" s="1" t="inlineStr">
        <is>
          <t>Datum Modernisierungsankündigung</t>
        </is>
      </c>
      <c r="I1" s="1" t="inlineStr">
        <is>
          <t>Abschluss Modernisierung</t>
        </is>
      </c>
      <c r="J1" s="1" t="inlineStr">
        <is>
          <t>Maßnahme</t>
        </is>
      </c>
      <c r="K1" s="1" t="inlineStr">
        <is>
          <t>Gesamtkosten energetische Sanierung €</t>
        </is>
      </c>
      <c r="L1" s="1" t="inlineStr">
        <is>
          <t>Erhaltungsanteil €</t>
        </is>
      </c>
      <c r="M1" s="1" t="inlineStr">
        <is>
          <t>Fördermittel €</t>
        </is>
      </c>
      <c r="N1" s="1" t="inlineStr">
        <is>
          <t>Umlagefähige Kosten €</t>
        </is>
      </c>
      <c r="O1" s="1" t="inlineStr">
        <is>
          <t>Umlagesatz %</t>
        </is>
      </c>
      <c r="P1" s="1" t="inlineStr">
        <is>
          <t>Jährlicher Erhöhungsbetrag €</t>
        </is>
      </c>
      <c r="Q1" s="1" t="inlineStr">
        <is>
          <t>Monatliche Mieterhöhung €</t>
        </is>
      </c>
      <c r="R1" s="1" t="inlineStr">
        <is>
          <t>Bisherige Nettokaltmiete €</t>
        </is>
      </c>
      <c r="S1" s="1" t="inlineStr">
        <is>
          <t>Neue Nettokaltmiete €</t>
        </is>
      </c>
      <c r="T1" s="1" t="inlineStr">
        <is>
          <t>Betriebskostenvorauszahlung €</t>
        </is>
      </c>
      <c r="U1" s="1" t="inlineStr">
        <is>
          <t>Neue Warmmiete €</t>
        </is>
      </c>
      <c r="V1" s="1" t="inlineStr">
        <is>
          <t>Mietspiegel-Obergrenze €</t>
        </is>
      </c>
      <c r="W1" s="1" t="inlineStr">
        <is>
          <t>Prüfung Mietspiegel</t>
        </is>
      </c>
      <c r="X1" s="1" t="inlineStr">
        <is>
          <t>Härtefall / Ausnahmetatbestand</t>
        </is>
      </c>
      <c r="Y1" s="1" t="inlineStr">
        <is>
          <t>Status</t>
        </is>
      </c>
      <c r="Z1" s="1" t="inlineStr">
        <is>
          <t>Bemerkung</t>
        </is>
      </c>
    </row>
    <row r="2" ht="32" customHeight="1">
      <c r="A2" s="2" t="inlineStr">
        <is>
          <t>MS-2026-001</t>
        </is>
      </c>
      <c r="B2" s="3" t="inlineStr">
        <is>
          <t>Kantstraße 18, 10623</t>
        </is>
      </c>
      <c r="C2" s="2" t="inlineStr">
        <is>
          <t>Berlin</t>
        </is>
      </c>
      <c r="D2" s="3" t="inlineStr">
        <is>
          <t>Wohnraum Berlin GmbH</t>
        </is>
      </c>
      <c r="E2" s="3" t="inlineStr">
        <is>
          <t>Thomas Müller</t>
        </is>
      </c>
      <c r="F2" s="30" t="n">
        <v>72.5</v>
      </c>
      <c r="G2" s="31" t="n">
        <v>46023</v>
      </c>
      <c r="H2" s="31" t="n">
        <v>46032</v>
      </c>
      <c r="I2" s="31" t="n">
        <v>46068</v>
      </c>
      <c r="J2" s="2" t="inlineStr">
        <is>
          <t>Fassadendämmung</t>
        </is>
      </c>
      <c r="K2" s="32" t="n">
        <v>31000</v>
      </c>
      <c r="L2" s="32" t="n">
        <v>7000</v>
      </c>
      <c r="M2" s="32" t="n">
        <v>2500</v>
      </c>
      <c r="N2" s="33">
        <f>IF(K2="","",MAX(0,K2-L2-M2))</f>
        <v/>
      </c>
      <c r="O2" s="34">
        <f>IF(J2="","",IFERROR(VLOOKUP(J2,'Auswertung'!$J$14:$K$17,2,FALSE),0))</f>
        <v/>
      </c>
      <c r="P2" s="33">
        <f>IF(N2="","",N2*O2)</f>
        <v/>
      </c>
      <c r="Q2" s="33">
        <f>IF(P2="","",P2/12)</f>
        <v/>
      </c>
      <c r="R2" s="32" t="n">
        <v>980</v>
      </c>
      <c r="S2" s="33">
        <f>IF(R2="","",R2+Q2)</f>
        <v/>
      </c>
      <c r="T2" s="32" t="n">
        <v>245</v>
      </c>
      <c r="U2" s="33">
        <f>IF(S2="","",S2+T2)</f>
        <v/>
      </c>
      <c r="V2" s="32" t="n">
        <v>1150</v>
      </c>
      <c r="W2" s="9">
        <f>IF(OR(S2="",V2=""),"",IF(S2&lt;=V2,"Innerhalb Mietspiegel","Prüfung erforderlich"))</f>
        <v/>
      </c>
      <c r="X2" s="2" t="inlineStr">
        <is>
          <t>Nein</t>
        </is>
      </c>
      <c r="Y2" s="9">
        <f>IF(A2="","",IF(X2="Ja","Manuelle Prüfung",IF(W2="Innerhalb Mietspiegel","Bereit zur Prüfung","Überprüfung erforderlich")))</f>
        <v/>
      </c>
      <c r="Z2" s="3" t="inlineStr">
        <is>
          <t>Fassadendämmung mit Fensteraustausch kombiniert</t>
        </is>
      </c>
    </row>
    <row r="3">
      <c r="A3" s="2" t="inlineStr">
        <is>
          <t>MS-2026-002</t>
        </is>
      </c>
      <c r="B3" s="3" t="inlineStr">
        <is>
          <t>Leopoldstraße 84, 80802</t>
        </is>
      </c>
      <c r="C3" s="2" t="inlineStr">
        <is>
          <t>München</t>
        </is>
      </c>
      <c r="D3" s="3" t="inlineStr">
        <is>
          <t>Bayern Immobilien KG</t>
        </is>
      </c>
      <c r="E3" s="3" t="inlineStr">
        <is>
          <t>Sabine Schneider</t>
        </is>
      </c>
      <c r="F3" s="30" t="n">
        <v>64</v>
      </c>
      <c r="G3" s="31" t="n">
        <v>46027</v>
      </c>
      <c r="H3" s="31" t="n">
        <v>46040</v>
      </c>
      <c r="I3" s="31" t="n">
        <v>46096</v>
      </c>
      <c r="J3" s="2" t="inlineStr">
        <is>
          <t>Fensteraustausch</t>
        </is>
      </c>
      <c r="K3" s="32" t="n">
        <v>26000</v>
      </c>
      <c r="L3" s="32" t="n">
        <v>5000</v>
      </c>
      <c r="M3" s="32" t="n">
        <v>2000</v>
      </c>
      <c r="N3" s="35">
        <f>IF(K3="","",MAX(0,K3-L3-M3))</f>
        <v/>
      </c>
      <c r="O3" s="36">
        <f>IF(J3="","",IFERROR(VLOOKUP(J3,'Auswertung'!$J$14:$K$17,2,FALSE),0))</f>
        <v/>
      </c>
      <c r="P3" s="35">
        <f>IF(N3="","",N3*O3)</f>
        <v/>
      </c>
      <c r="Q3" s="35">
        <f>IF(P3="","",P3/12)</f>
        <v/>
      </c>
      <c r="R3" s="32" t="n">
        <v>1220</v>
      </c>
      <c r="S3" s="35">
        <f>IF(R3="","",R3+Q3)</f>
        <v/>
      </c>
      <c r="T3" s="32" t="n">
        <v>285</v>
      </c>
      <c r="U3" s="35">
        <f>IF(S3="","",S3+T3)</f>
        <v/>
      </c>
      <c r="V3" s="32" t="n">
        <v>1320</v>
      </c>
      <c r="W3" s="12">
        <f>IF(OR(S3="",V3=""),"",IF(S3&lt;=V3,"Innerhalb Mietspiegel","Prüfung erforderlich"))</f>
        <v/>
      </c>
      <c r="X3" s="2" t="inlineStr">
        <is>
          <t>Nein</t>
        </is>
      </c>
      <c r="Y3" s="12">
        <f>IF(A3="","",IF(X3="Ja","Manuelle Prüfung",IF(W3="Innerhalb Mietspiegel","Bereit zur Prüfung","Überprüfung erforderlich")))</f>
        <v/>
      </c>
      <c r="Z3" s="3" t="inlineStr">
        <is>
          <t>Schallschutzverglasung eingebaut</t>
        </is>
      </c>
    </row>
    <row r="4">
      <c r="A4" s="2" t="inlineStr">
        <is>
          <t>MS-2026-003</t>
        </is>
      </c>
      <c r="B4" s="3" t="inlineStr">
        <is>
          <t>Eppendorfer Weg 91, 20259</t>
        </is>
      </c>
      <c r="C4" s="2" t="inlineStr">
        <is>
          <t>Hamburg</t>
        </is>
      </c>
      <c r="D4" s="3" t="inlineStr">
        <is>
          <t>Hanseatisches Wohnen GmbH</t>
        </is>
      </c>
      <c r="E4" s="3" t="inlineStr">
        <is>
          <t>Michael Fischer</t>
        </is>
      </c>
      <c r="F4" s="30" t="n">
        <v>68</v>
      </c>
      <c r="G4" s="31" t="n">
        <v>46030</v>
      </c>
      <c r="H4" s="31" t="n">
        <v>46054</v>
      </c>
      <c r="I4" s="31" t="n">
        <v>46122</v>
      </c>
      <c r="J4" s="2" t="inlineStr">
        <is>
          <t>Dachdämmung</t>
        </is>
      </c>
      <c r="K4" s="32" t="n">
        <v>22000</v>
      </c>
      <c r="L4" s="32" t="n">
        <v>4000</v>
      </c>
      <c r="M4" s="32" t="n">
        <v>0</v>
      </c>
      <c r="N4" s="33">
        <f>IF(K4="","",MAX(0,K4-L4-M4))</f>
        <v/>
      </c>
      <c r="O4" s="34">
        <f>IF(J4="","",IFERROR(VLOOKUP(J4,'Auswertung'!$J$14:$K$17,2,FALSE),0))</f>
        <v/>
      </c>
      <c r="P4" s="33">
        <f>IF(N4="","",N4*O4)</f>
        <v/>
      </c>
      <c r="Q4" s="33">
        <f>IF(P4="","",P4/12)</f>
        <v/>
      </c>
      <c r="R4" s="32" t="n">
        <v>850</v>
      </c>
      <c r="S4" s="33">
        <f>IF(R4="","",R4+Q4)</f>
        <v/>
      </c>
      <c r="T4" s="32" t="n">
        <v>210</v>
      </c>
      <c r="U4" s="33">
        <f>IF(S4="","",S4+T4)</f>
        <v/>
      </c>
      <c r="V4" s="32" t="n">
        <v>995</v>
      </c>
      <c r="W4" s="9">
        <f>IF(OR(S4="",V4=""),"",IF(S4&lt;=V4,"Innerhalb Mietspiegel","Prüfung erforderlich"))</f>
        <v/>
      </c>
      <c r="X4" s="2" t="inlineStr">
        <is>
          <t>Ja</t>
        </is>
      </c>
      <c r="Y4" s="9">
        <f>IF(A4="","",IF(X4="Ja","Manuelle Prüfung",IF(W4="Innerhalb Mietspiegel","Bereit zur Prüfung","Überprüfung erforderlich")))</f>
        <v/>
      </c>
      <c r="Z4" s="3" t="inlineStr">
        <is>
          <t>Härteeinwand wegen Einkommenssituation angekündigt</t>
        </is>
      </c>
    </row>
    <row r="5">
      <c r="A5" s="2" t="inlineStr">
        <is>
          <t>MS-2026-004</t>
        </is>
      </c>
      <c r="B5" s="3" t="inlineStr">
        <is>
          <t>Venloer Straße 220, 50823</t>
        </is>
      </c>
      <c r="C5" s="2" t="inlineStr">
        <is>
          <t>Köln</t>
        </is>
      </c>
      <c r="D5" s="3" t="inlineStr">
        <is>
          <t>Rheinland Hausverwaltung GmbH</t>
        </is>
      </c>
      <c r="E5" s="3" t="inlineStr">
        <is>
          <t>Andrea Weber</t>
        </is>
      </c>
      <c r="F5" s="30" t="n">
        <v>76.5</v>
      </c>
      <c r="G5" s="31" t="n">
        <v>46034</v>
      </c>
      <c r="H5" s="31" t="n">
        <v>46067</v>
      </c>
      <c r="I5" s="31" t="n">
        <v>46147</v>
      </c>
      <c r="J5" s="2" t="inlineStr">
        <is>
          <t>Heizungsoptimierung</t>
        </is>
      </c>
      <c r="K5" s="32" t="n">
        <v>15000</v>
      </c>
      <c r="L5" s="32" t="n">
        <v>3000</v>
      </c>
      <c r="M5" s="32" t="n">
        <v>1000</v>
      </c>
      <c r="N5" s="35">
        <f>IF(K5="","",MAX(0,K5-L5-M5))</f>
        <v/>
      </c>
      <c r="O5" s="36">
        <f>IF(J5="","",IFERROR(VLOOKUP(J5,'Auswertung'!$J$14:$K$17,2,FALSE),0))</f>
        <v/>
      </c>
      <c r="P5" s="35">
        <f>IF(N5="","",N5*O5)</f>
        <v/>
      </c>
      <c r="Q5" s="35">
        <f>IF(P5="","",P5/12)</f>
        <v/>
      </c>
      <c r="R5" s="32" t="n">
        <v>900</v>
      </c>
      <c r="S5" s="35">
        <f>IF(R5="","",R5+Q5)</f>
        <v/>
      </c>
      <c r="T5" s="32" t="n">
        <v>235</v>
      </c>
      <c r="U5" s="35">
        <f>IF(S5="","",S5+T5)</f>
        <v/>
      </c>
      <c r="V5" s="32" t="n">
        <v>980</v>
      </c>
      <c r="W5" s="12">
        <f>IF(OR(S5="",V5=""),"",IF(S5&lt;=V5,"Innerhalb Mietspiegel","Prüfung erforderlich"))</f>
        <v/>
      </c>
      <c r="X5" s="2" t="inlineStr">
        <is>
          <t>Nein</t>
        </is>
      </c>
      <c r="Y5" s="12">
        <f>IF(A5="","",IF(X5="Ja","Manuelle Prüfung",IF(W5="Innerhalb Mietspiegel","Bereit zur Prüfung","Überprüfung erforderlich")))</f>
        <v/>
      </c>
      <c r="Z5" s="3" t="inlineStr">
        <is>
          <t>Hydraulischer Abgleich und Regelungstechnik</t>
        </is>
      </c>
    </row>
    <row r="6">
      <c r="A6" s="2" t="inlineStr">
        <is>
          <t>MS-2026-005</t>
        </is>
      </c>
      <c r="B6" s="3" t="inlineStr">
        <is>
          <t>Bockenheimer Landstraße 57, 60325</t>
        </is>
      </c>
      <c r="C6" s="2" t="inlineStr">
        <is>
          <t>Frankfurt</t>
        </is>
      </c>
      <c r="D6" s="3" t="inlineStr">
        <is>
          <t>Mainblick Immobilien GmbH</t>
        </is>
      </c>
      <c r="E6" s="3" t="inlineStr">
        <is>
          <t>Stefan Wagner</t>
        </is>
      </c>
      <c r="F6" s="30" t="n">
        <v>59</v>
      </c>
      <c r="G6" s="31" t="n">
        <v>46042</v>
      </c>
      <c r="H6" s="31" t="n">
        <v>46083</v>
      </c>
      <c r="I6" s="31" t="n">
        <v>46185</v>
      </c>
      <c r="J6" s="2" t="inlineStr">
        <is>
          <t>Fassadendämmung</t>
        </is>
      </c>
      <c r="K6" s="32" t="n">
        <v>28000</v>
      </c>
      <c r="L6" s="32" t="n">
        <v>6000</v>
      </c>
      <c r="M6" s="32" t="n">
        <v>3500</v>
      </c>
      <c r="N6" s="33">
        <f>IF(K6="","",MAX(0,K6-L6-M6))</f>
        <v/>
      </c>
      <c r="O6" s="34">
        <f>IF(J6="","",IFERROR(VLOOKUP(J6,'Auswertung'!$J$14:$K$17,2,FALSE),0))</f>
        <v/>
      </c>
      <c r="P6" s="33">
        <f>IF(N6="","",N6*O6)</f>
        <v/>
      </c>
      <c r="Q6" s="33">
        <f>IF(P6="","",P6/12)</f>
        <v/>
      </c>
      <c r="R6" s="32" t="n">
        <v>1100</v>
      </c>
      <c r="S6" s="33">
        <f>IF(R6="","",R6+Q6)</f>
        <v/>
      </c>
      <c r="T6" s="32" t="n">
        <v>260</v>
      </c>
      <c r="U6" s="33">
        <f>IF(S6="","",S6+T6)</f>
        <v/>
      </c>
      <c r="V6" s="32" t="n">
        <v>1210</v>
      </c>
      <c r="W6" s="9">
        <f>IF(OR(S6="",V6=""),"",IF(S6&lt;=V6,"Innerhalb Mietspiegel","Prüfung erforderlich"))</f>
        <v/>
      </c>
      <c r="X6" s="2" t="inlineStr">
        <is>
          <t>Nein</t>
        </is>
      </c>
      <c r="Y6" s="9">
        <f>IF(A6="","",IF(X6="Ja","Manuelle Prüfung",IF(W6="Innerhalb Mietspiegel","Bereit zur Prüfung","Überprüfung erforderlich")))</f>
        <v/>
      </c>
      <c r="Z6" s="3" t="inlineStr">
        <is>
          <t>Wärmedämmverbundsystem an der Hoffassade</t>
        </is>
      </c>
    </row>
    <row r="7">
      <c r="A7" s="2" t="inlineStr">
        <is>
          <t>MS-2026-006</t>
        </is>
      </c>
      <c r="B7" s="3" t="inlineStr">
        <is>
          <t>Rotebühlstraße 102, 70178</t>
        </is>
      </c>
      <c r="C7" s="2" t="inlineStr">
        <is>
          <t>Stuttgart</t>
        </is>
      </c>
      <c r="D7" s="3" t="inlineStr">
        <is>
          <t>Südhaus Vermietung KG</t>
        </is>
      </c>
      <c r="E7" s="3" t="inlineStr">
        <is>
          <t>Petra Becker</t>
        </is>
      </c>
      <c r="F7" s="30" t="n">
        <v>71</v>
      </c>
      <c r="G7" s="31" t="n">
        <v>46054</v>
      </c>
      <c r="H7" s="31" t="n">
        <v>46097</v>
      </c>
      <c r="I7" s="31" t="n">
        <v>46206</v>
      </c>
      <c r="J7" s="2" t="inlineStr">
        <is>
          <t>Fensteraustausch</t>
        </is>
      </c>
      <c r="K7" s="32" t="n">
        <v>19000</v>
      </c>
      <c r="L7" s="32" t="n">
        <v>3000</v>
      </c>
      <c r="M7" s="32" t="n">
        <v>1500</v>
      </c>
      <c r="N7" s="35">
        <f>IF(K7="","",MAX(0,K7-L7-M7))</f>
        <v/>
      </c>
      <c r="O7" s="36">
        <f>IF(J7="","",IFERROR(VLOOKUP(J7,'Auswertung'!$J$14:$K$17,2,FALSE),0))</f>
        <v/>
      </c>
      <c r="P7" s="35">
        <f>IF(N7="","",N7*O7)</f>
        <v/>
      </c>
      <c r="Q7" s="35">
        <f>IF(P7="","",P7/12)</f>
        <v/>
      </c>
      <c r="R7" s="32" t="n">
        <v>1000</v>
      </c>
      <c r="S7" s="35">
        <f>IF(R7="","",R7+Q7)</f>
        <v/>
      </c>
      <c r="T7" s="32" t="n">
        <v>240</v>
      </c>
      <c r="U7" s="35">
        <f>IF(S7="","",S7+T7)</f>
        <v/>
      </c>
      <c r="V7" s="32" t="n">
        <v>1120</v>
      </c>
      <c r="W7" s="12">
        <f>IF(OR(S7="",V7=""),"",IF(S7&lt;=V7,"Innerhalb Mietspiegel","Prüfung erforderlich"))</f>
        <v/>
      </c>
      <c r="X7" s="2" t="inlineStr">
        <is>
          <t>Ja</t>
        </is>
      </c>
      <c r="Y7" s="12">
        <f>IF(A7="","",IF(X7="Ja","Manuelle Prüfung",IF(W7="Innerhalb Mietspiegel","Bereit zur Prüfung","Überprüfung erforderlich")))</f>
        <v/>
      </c>
      <c r="Z7" s="3" t="inlineStr">
        <is>
          <t>Härtefallunterlagen zur Prüfung angefordert</t>
        </is>
      </c>
    </row>
    <row r="8">
      <c r="A8" s="2" t="inlineStr">
        <is>
          <t>MS-2026-007</t>
        </is>
      </c>
      <c r="B8" s="3" t="inlineStr">
        <is>
          <t>Bilkstraße 38, 40213</t>
        </is>
      </c>
      <c r="C8" s="2" t="inlineStr">
        <is>
          <t>Düsseldorf</t>
        </is>
      </c>
      <c r="D8" s="3" t="inlineStr">
        <is>
          <t>Rheinquartier Immobilien GmbH</t>
        </is>
      </c>
      <c r="E8" s="3" t="inlineStr">
        <is>
          <t>Andreas Hoffmann</t>
        </is>
      </c>
      <c r="F8" s="30" t="n">
        <v>82</v>
      </c>
      <c r="G8" s="31" t="n">
        <v>46063</v>
      </c>
      <c r="H8" s="31" t="n">
        <v>46113</v>
      </c>
      <c r="I8" s="31" t="n">
        <v>46248</v>
      </c>
      <c r="J8" s="2" t="inlineStr">
        <is>
          <t>Dachdämmung</t>
        </is>
      </c>
      <c r="K8" s="32" t="n">
        <v>24000</v>
      </c>
      <c r="L8" s="32" t="n">
        <v>5000</v>
      </c>
      <c r="M8" s="32" t="n">
        <v>2000</v>
      </c>
      <c r="N8" s="33">
        <f>IF(K8="","",MAX(0,K8-L8-M8))</f>
        <v/>
      </c>
      <c r="O8" s="34">
        <f>IF(J8="","",IFERROR(VLOOKUP(J8,'Auswertung'!$J$14:$K$17,2,FALSE),0))</f>
        <v/>
      </c>
      <c r="P8" s="33">
        <f>IF(N8="","",N8*O8)</f>
        <v/>
      </c>
      <c r="Q8" s="33">
        <f>IF(P8="","",P8/12)</f>
        <v/>
      </c>
      <c r="R8" s="32" t="n">
        <v>1150</v>
      </c>
      <c r="S8" s="33">
        <f>IF(R8="","",R8+Q8)</f>
        <v/>
      </c>
      <c r="T8" s="32" t="n">
        <v>275</v>
      </c>
      <c r="U8" s="33">
        <f>IF(S8="","",S8+T8)</f>
        <v/>
      </c>
      <c r="V8" s="32" t="n">
        <v>1300</v>
      </c>
      <c r="W8" s="9">
        <f>IF(OR(S8="",V8=""),"",IF(S8&lt;=V8,"Innerhalb Mietspiegel","Prüfung erforderlich"))</f>
        <v/>
      </c>
      <c r="X8" s="2" t="inlineStr">
        <is>
          <t>Nein</t>
        </is>
      </c>
      <c r="Y8" s="9">
        <f>IF(A8="","",IF(X8="Ja","Manuelle Prüfung",IF(W8="Innerhalb Mietspiegel","Bereit zur Prüfung","Überprüfung erforderlich")))</f>
        <v/>
      </c>
      <c r="Z8" s="3" t="inlineStr">
        <is>
          <t>Dämmung oberste Geschossdecke und Dachboden</t>
        </is>
      </c>
    </row>
    <row r="9">
      <c r="A9" s="2" t="inlineStr">
        <is>
          <t>MS-2026-008</t>
        </is>
      </c>
      <c r="B9" s="3" t="inlineStr">
        <is>
          <t>Karl-Liebknecht-Straße 145, 04275</t>
        </is>
      </c>
      <c r="C9" s="2" t="inlineStr">
        <is>
          <t>Leipzig</t>
        </is>
      </c>
      <c r="D9" s="3" t="inlineStr">
        <is>
          <t>Sachsen Wohnen GmbH</t>
        </is>
      </c>
      <c r="E9" s="3" t="inlineStr">
        <is>
          <t>Claudia Schäfer</t>
        </is>
      </c>
      <c r="F9" s="30" t="n">
        <v>62.5</v>
      </c>
      <c r="G9" s="31" t="n">
        <v>46071</v>
      </c>
      <c r="H9" s="31" t="n">
        <v>46132</v>
      </c>
      <c r="I9" s="31" t="n">
        <v>46270</v>
      </c>
      <c r="J9" s="2" t="inlineStr">
        <is>
          <t>Heizungsoptimierung</t>
        </is>
      </c>
      <c r="K9" s="32" t="n">
        <v>17000</v>
      </c>
      <c r="L9" s="32" t="n">
        <v>2000</v>
      </c>
      <c r="M9" s="32" t="n">
        <v>1000</v>
      </c>
      <c r="N9" s="35">
        <f>IF(K9="","",MAX(0,K9-L9-M9))</f>
        <v/>
      </c>
      <c r="O9" s="36">
        <f>IF(J9="","",IFERROR(VLOOKUP(J9,'Auswertung'!$J$14:$K$17,2,FALSE),0))</f>
        <v/>
      </c>
      <c r="P9" s="35">
        <f>IF(N9="","",N9*O9)</f>
        <v/>
      </c>
      <c r="Q9" s="35">
        <f>IF(P9="","",P9/12)</f>
        <v/>
      </c>
      <c r="R9" s="32" t="n">
        <v>790</v>
      </c>
      <c r="S9" s="35">
        <f>IF(R9="","",R9+Q9)</f>
        <v/>
      </c>
      <c r="T9" s="32" t="n">
        <v>195</v>
      </c>
      <c r="U9" s="35">
        <f>IF(S9="","",S9+T9)</f>
        <v/>
      </c>
      <c r="V9" s="32" t="n">
        <v>860</v>
      </c>
      <c r="W9" s="12">
        <f>IF(OR(S9="",V9=""),"",IF(S9&lt;=V9,"Innerhalb Mietspiegel","Prüfung erforderlich"))</f>
        <v/>
      </c>
      <c r="X9" s="2" t="inlineStr">
        <is>
          <t>Nein</t>
        </is>
      </c>
      <c r="Y9" s="12">
        <f>IF(A9="","",IF(X9="Ja","Manuelle Prüfung",IF(W9="Innerhalb Mietspiegel","Bereit zur Prüfung","Überprüfung erforderlich")))</f>
        <v/>
      </c>
      <c r="Z9" s="3" t="inlineStr">
        <is>
          <t>Austausch Umwälzpumpen und Optimierung Heizkurve</t>
        </is>
      </c>
    </row>
    <row r="10">
      <c r="A10" s="2" t="inlineStr">
        <is>
          <t>MS-2026-009</t>
        </is>
      </c>
      <c r="B10" s="3" t="inlineStr">
        <is>
          <t>Lister Meile 44, 30161</t>
        </is>
      </c>
      <c r="C10" s="2" t="inlineStr">
        <is>
          <t>Hannover</t>
        </is>
      </c>
      <c r="D10" s="3" t="inlineStr">
        <is>
          <t>Nordstadt Immobilien GmbH</t>
        </is>
      </c>
      <c r="E10" s="3" t="inlineStr">
        <is>
          <t>Markus Bauer</t>
        </is>
      </c>
      <c r="F10" s="30" t="n">
        <v>74</v>
      </c>
      <c r="G10" s="31" t="n">
        <v>46082</v>
      </c>
      <c r="H10" s="31" t="n">
        <v>46150</v>
      </c>
      <c r="I10" s="31" t="n">
        <v>46295</v>
      </c>
      <c r="J10" s="2" t="inlineStr">
        <is>
          <t>Fassadendämmung</t>
        </is>
      </c>
      <c r="K10" s="32" t="n">
        <v>21000</v>
      </c>
      <c r="L10" s="32" t="n">
        <v>4000</v>
      </c>
      <c r="M10" s="32" t="n">
        <v>0</v>
      </c>
      <c r="N10" s="33">
        <f>IF(K10="","",MAX(0,K10-L10-M10))</f>
        <v/>
      </c>
      <c r="O10" s="34">
        <f>IF(J10="","",IFERROR(VLOOKUP(J10,'Auswertung'!$J$14:$K$17,2,FALSE),0))</f>
        <v/>
      </c>
      <c r="P10" s="33">
        <f>IF(N10="","",N10*O10)</f>
        <v/>
      </c>
      <c r="Q10" s="33">
        <f>IF(P10="","",P10/12)</f>
        <v/>
      </c>
      <c r="R10" s="32" t="n">
        <v>880</v>
      </c>
      <c r="S10" s="33">
        <f>IF(R10="","",R10+Q10)</f>
        <v/>
      </c>
      <c r="T10" s="32" t="n">
        <v>225</v>
      </c>
      <c r="U10" s="33">
        <f>IF(S10="","",S10+T10)</f>
        <v/>
      </c>
      <c r="V10" s="32" t="n">
        <v>1010</v>
      </c>
      <c r="W10" s="9">
        <f>IF(OR(S10="",V10=""),"",IF(S10&lt;=V10,"Innerhalb Mietspiegel","Prüfung erforderlich"))</f>
        <v/>
      </c>
      <c r="X10" s="2" t="inlineStr">
        <is>
          <t>Nein</t>
        </is>
      </c>
      <c r="Y10" s="9">
        <f>IF(A10="","",IF(X10="Ja","Manuelle Prüfung",IF(W10="Innerhalb Mietspiegel","Bereit zur Prüfung","Überprüfung erforderlich")))</f>
        <v/>
      </c>
      <c r="Z10" s="3" t="inlineStr">
        <is>
          <t>Fassadendämmung mit Abdichtung der Fensteranschlüsse</t>
        </is>
      </c>
    </row>
    <row r="11">
      <c r="A11" s="2" t="n"/>
      <c r="B11" s="3" t="n"/>
      <c r="C11" s="2" t="n"/>
      <c r="D11" s="3" t="n"/>
      <c r="E11" s="3" t="n"/>
      <c r="F11" s="30" t="n"/>
      <c r="G11" s="31" t="n"/>
      <c r="H11" s="31" t="n"/>
      <c r="I11" s="31" t="n"/>
      <c r="J11" s="2" t="n"/>
      <c r="K11" s="32" t="n"/>
      <c r="L11" s="32" t="n"/>
      <c r="M11" s="32" t="n"/>
      <c r="N11" s="37">
        <f>IF(K11="","",MAX(0,K11-L11-M11))</f>
        <v/>
      </c>
      <c r="O11" s="38">
        <f>IF(J11="","",IFERROR(VLOOKUP(J11,'Auswertung'!$J$14:$K$17,2,FALSE),0))</f>
        <v/>
      </c>
      <c r="P11" s="37">
        <f>IF(N11="","",N11*O11)</f>
        <v/>
      </c>
      <c r="Q11" s="37">
        <f>IF(P11="","",P11/12)</f>
        <v/>
      </c>
      <c r="R11" s="32" t="n"/>
      <c r="S11" s="37">
        <f>IF(R11="","",R11+Q11)</f>
        <v/>
      </c>
      <c r="T11" s="32" t="n"/>
      <c r="U11" s="37">
        <f>IF(S11="","",S11+T11)</f>
        <v/>
      </c>
      <c r="V11" s="32" t="n"/>
      <c r="W11" s="15">
        <f>IF(OR(S11="",V11=""),"",IF(S11&lt;=V11,"Innerhalb Mietspiegel","Prüfung erforderlich"))</f>
        <v/>
      </c>
      <c r="X11" s="2" t="n"/>
      <c r="Y11" s="15">
        <f>IF(A11="","",IF(X11="Ja","Manuelle Prüfung",IF(W11="Innerhalb Mietspiegel","Bereit zur Prüfung","Überprüfung erforderlich")))</f>
        <v/>
      </c>
      <c r="Z11" s="3" t="n"/>
    </row>
    <row r="12">
      <c r="A12" s="2" t="n"/>
      <c r="B12" s="3" t="n"/>
      <c r="C12" s="2" t="n"/>
      <c r="D12" s="3" t="n"/>
      <c r="E12" s="3" t="n"/>
      <c r="F12" s="30" t="n"/>
      <c r="G12" s="31" t="n"/>
      <c r="H12" s="31" t="n"/>
      <c r="I12" s="31" t="n"/>
      <c r="J12" s="2" t="n"/>
      <c r="K12" s="32" t="n"/>
      <c r="L12" s="32" t="n"/>
      <c r="M12" s="32" t="n"/>
      <c r="N12" s="37">
        <f>IF(K12="","",MAX(0,K12-L12-M12))</f>
        <v/>
      </c>
      <c r="O12" s="38">
        <f>IF(J12="","",IFERROR(VLOOKUP(J12,'Auswertung'!$J$14:$K$17,2,FALSE),0))</f>
        <v/>
      </c>
      <c r="P12" s="37">
        <f>IF(N12="","",N12*O12)</f>
        <v/>
      </c>
      <c r="Q12" s="37">
        <f>IF(P12="","",P12/12)</f>
        <v/>
      </c>
      <c r="R12" s="32" t="n"/>
      <c r="S12" s="37">
        <f>IF(R12="","",R12+Q12)</f>
        <v/>
      </c>
      <c r="T12" s="32" t="n"/>
      <c r="U12" s="37">
        <f>IF(S12="","",S12+T12)</f>
        <v/>
      </c>
      <c r="V12" s="32" t="n"/>
      <c r="W12" s="15">
        <f>IF(OR(S12="",V12=""),"",IF(S12&lt;=V12,"Innerhalb Mietspiegel","Prüfung erforderlich"))</f>
        <v/>
      </c>
      <c r="X12" s="2" t="n"/>
      <c r="Y12" s="15">
        <f>IF(A12="","",IF(X12="Ja","Manuelle Prüfung",IF(W12="Innerhalb Mietspiegel","Bereit zur Prüfung","Überprüfung erforderlich")))</f>
        <v/>
      </c>
      <c r="Z12" s="3" t="n"/>
    </row>
    <row r="13">
      <c r="A13" s="2" t="n"/>
      <c r="B13" s="3" t="n"/>
      <c r="C13" s="2" t="n"/>
      <c r="D13" s="3" t="n"/>
      <c r="E13" s="3" t="n"/>
      <c r="F13" s="30" t="n"/>
      <c r="G13" s="31" t="n"/>
      <c r="H13" s="31" t="n"/>
      <c r="I13" s="31" t="n"/>
      <c r="J13" s="2" t="n"/>
      <c r="K13" s="32" t="n"/>
      <c r="L13" s="32" t="n"/>
      <c r="M13" s="32" t="n"/>
      <c r="N13" s="37">
        <f>IF(K13="","",MAX(0,K13-L13-M13))</f>
        <v/>
      </c>
      <c r="O13" s="38">
        <f>IF(J13="","",IFERROR(VLOOKUP(J13,'Auswertung'!$J$14:$K$17,2,FALSE),0))</f>
        <v/>
      </c>
      <c r="P13" s="37">
        <f>IF(N13="","",N13*O13)</f>
        <v/>
      </c>
      <c r="Q13" s="37">
        <f>IF(P13="","",P13/12)</f>
        <v/>
      </c>
      <c r="R13" s="32" t="n"/>
      <c r="S13" s="37">
        <f>IF(R13="","",R13+Q13)</f>
        <v/>
      </c>
      <c r="T13" s="32" t="n"/>
      <c r="U13" s="37">
        <f>IF(S13="","",S13+T13)</f>
        <v/>
      </c>
      <c r="V13" s="32" t="n"/>
      <c r="W13" s="15">
        <f>IF(OR(S13="",V13=""),"",IF(S13&lt;=V13,"Innerhalb Mietspiegel","Prüfung erforderlich"))</f>
        <v/>
      </c>
      <c r="X13" s="2" t="n"/>
      <c r="Y13" s="15">
        <f>IF(A13="","",IF(X13="Ja","Manuelle Prüfung",IF(W13="Innerhalb Mietspiegel","Bereit zur Prüfung","Überprüfung erforderlich")))</f>
        <v/>
      </c>
      <c r="Z13" s="3" t="n"/>
    </row>
    <row r="14">
      <c r="A14" s="2" t="n"/>
      <c r="B14" s="3" t="n"/>
      <c r="C14" s="2" t="n"/>
      <c r="D14" s="3" t="n"/>
      <c r="E14" s="3" t="n"/>
      <c r="F14" s="30" t="n"/>
      <c r="G14" s="31" t="n"/>
      <c r="H14" s="31" t="n"/>
      <c r="I14" s="31" t="n"/>
      <c r="J14" s="2" t="n"/>
      <c r="K14" s="32" t="n"/>
      <c r="L14" s="32" t="n"/>
      <c r="M14" s="32" t="n"/>
      <c r="N14" s="37">
        <f>IF(K14="","",MAX(0,K14-L14-M14))</f>
        <v/>
      </c>
      <c r="O14" s="38">
        <f>IF(J14="","",IFERROR(VLOOKUP(J14,'Auswertung'!$J$14:$K$17,2,FALSE),0))</f>
        <v/>
      </c>
      <c r="P14" s="37">
        <f>IF(N14="","",N14*O14)</f>
        <v/>
      </c>
      <c r="Q14" s="37">
        <f>IF(P14="","",P14/12)</f>
        <v/>
      </c>
      <c r="R14" s="32" t="n"/>
      <c r="S14" s="37">
        <f>IF(R14="","",R14+Q14)</f>
        <v/>
      </c>
      <c r="T14" s="32" t="n"/>
      <c r="U14" s="37">
        <f>IF(S14="","",S14+T14)</f>
        <v/>
      </c>
      <c r="V14" s="32" t="n"/>
      <c r="W14" s="15">
        <f>IF(OR(S14="",V14=""),"",IF(S14&lt;=V14,"Innerhalb Mietspiegel","Prüfung erforderlich"))</f>
        <v/>
      </c>
      <c r="X14" s="2" t="n"/>
      <c r="Y14" s="15">
        <f>IF(A14="","",IF(X14="Ja","Manuelle Prüfung",IF(W14="Innerhalb Mietspiegel","Bereit zur Prüfung","Überprüfung erforderlich")))</f>
        <v/>
      </c>
      <c r="Z14" s="3" t="n"/>
    </row>
    <row r="15">
      <c r="A15" s="2" t="n"/>
      <c r="B15" s="3" t="n"/>
      <c r="C15" s="2" t="n"/>
      <c r="D15" s="3" t="n"/>
      <c r="E15" s="3" t="n"/>
      <c r="F15" s="30" t="n"/>
      <c r="G15" s="31" t="n"/>
      <c r="H15" s="31" t="n"/>
      <c r="I15" s="31" t="n"/>
      <c r="J15" s="2" t="n"/>
      <c r="K15" s="32" t="n"/>
      <c r="L15" s="32" t="n"/>
      <c r="M15" s="32" t="n"/>
      <c r="N15" s="37">
        <f>IF(K15="","",MAX(0,K15-L15-M15))</f>
        <v/>
      </c>
      <c r="O15" s="38">
        <f>IF(J15="","",IFERROR(VLOOKUP(J15,'Auswertung'!$J$14:$K$17,2,FALSE),0))</f>
        <v/>
      </c>
      <c r="P15" s="37">
        <f>IF(N15="","",N15*O15)</f>
        <v/>
      </c>
      <c r="Q15" s="37">
        <f>IF(P15="","",P15/12)</f>
        <v/>
      </c>
      <c r="R15" s="32" t="n"/>
      <c r="S15" s="37">
        <f>IF(R15="","",R15+Q15)</f>
        <v/>
      </c>
      <c r="T15" s="32" t="n"/>
      <c r="U15" s="37">
        <f>IF(S15="","",S15+T15)</f>
        <v/>
      </c>
      <c r="V15" s="32" t="n"/>
      <c r="W15" s="15">
        <f>IF(OR(S15="",V15=""),"",IF(S15&lt;=V15,"Innerhalb Mietspiegel","Prüfung erforderlich"))</f>
        <v/>
      </c>
      <c r="X15" s="2" t="n"/>
      <c r="Y15" s="15">
        <f>IF(A15="","",IF(X15="Ja","Manuelle Prüfung",IF(W15="Innerhalb Mietspiegel","Bereit zur Prüfung","Überprüfung erforderlich")))</f>
        <v/>
      </c>
      <c r="Z15" s="3" t="n"/>
    </row>
    <row r="16">
      <c r="A16" s="2" t="n"/>
      <c r="B16" s="3" t="n"/>
      <c r="C16" s="2" t="n"/>
      <c r="D16" s="3" t="n"/>
      <c r="E16" s="3" t="n"/>
      <c r="F16" s="30" t="n"/>
      <c r="G16" s="31" t="n"/>
      <c r="H16" s="31" t="n"/>
      <c r="I16" s="31" t="n"/>
      <c r="J16" s="2" t="n"/>
      <c r="K16" s="32" t="n"/>
      <c r="L16" s="32" t="n"/>
      <c r="M16" s="32" t="n"/>
      <c r="N16" s="37">
        <f>IF(K16="","",MAX(0,K16-L16-M16))</f>
        <v/>
      </c>
      <c r="O16" s="38">
        <f>IF(J16="","",IFERROR(VLOOKUP(J16,'Auswertung'!$J$14:$K$17,2,FALSE),0))</f>
        <v/>
      </c>
      <c r="P16" s="37">
        <f>IF(N16="","",N16*O16)</f>
        <v/>
      </c>
      <c r="Q16" s="37">
        <f>IF(P16="","",P16/12)</f>
        <v/>
      </c>
      <c r="R16" s="32" t="n"/>
      <c r="S16" s="37">
        <f>IF(R16="","",R16+Q16)</f>
        <v/>
      </c>
      <c r="T16" s="32" t="n"/>
      <c r="U16" s="37">
        <f>IF(S16="","",S16+T16)</f>
        <v/>
      </c>
      <c r="V16" s="32" t="n"/>
      <c r="W16" s="15">
        <f>IF(OR(S16="",V16=""),"",IF(S16&lt;=V16,"Innerhalb Mietspiegel","Prüfung erforderlich"))</f>
        <v/>
      </c>
      <c r="X16" s="2" t="n"/>
      <c r="Y16" s="15">
        <f>IF(A16="","",IF(X16="Ja","Manuelle Prüfung",IF(W16="Innerhalb Mietspiegel","Bereit zur Prüfung","Überprüfung erforderlich")))</f>
        <v/>
      </c>
      <c r="Z16" s="3" t="n"/>
    </row>
    <row r="17">
      <c r="A17" s="2" t="n"/>
      <c r="B17" s="3" t="n"/>
      <c r="C17" s="2" t="n"/>
      <c r="D17" s="3" t="n"/>
      <c r="E17" s="3" t="n"/>
      <c r="F17" s="30" t="n"/>
      <c r="G17" s="31" t="n"/>
      <c r="H17" s="31" t="n"/>
      <c r="I17" s="31" t="n"/>
      <c r="J17" s="2" t="n"/>
      <c r="K17" s="32" t="n"/>
      <c r="L17" s="32" t="n"/>
      <c r="M17" s="32" t="n"/>
      <c r="N17" s="37">
        <f>IF(K17="","",MAX(0,K17-L17-M17))</f>
        <v/>
      </c>
      <c r="O17" s="38">
        <f>IF(J17="","",IFERROR(VLOOKUP(J17,'Auswertung'!$J$14:$K$17,2,FALSE),0))</f>
        <v/>
      </c>
      <c r="P17" s="37">
        <f>IF(N17="","",N17*O17)</f>
        <v/>
      </c>
      <c r="Q17" s="37">
        <f>IF(P17="","",P17/12)</f>
        <v/>
      </c>
      <c r="R17" s="32" t="n"/>
      <c r="S17" s="37">
        <f>IF(R17="","",R17+Q17)</f>
        <v/>
      </c>
      <c r="T17" s="32" t="n"/>
      <c r="U17" s="37">
        <f>IF(S17="","",S17+T17)</f>
        <v/>
      </c>
      <c r="V17" s="32" t="n"/>
      <c r="W17" s="15">
        <f>IF(OR(S17="",V17=""),"",IF(S17&lt;=V17,"Innerhalb Mietspiegel","Prüfung erforderlich"))</f>
        <v/>
      </c>
      <c r="X17" s="2" t="n"/>
      <c r="Y17" s="15">
        <f>IF(A17="","",IF(X17="Ja","Manuelle Prüfung",IF(W17="Innerhalb Mietspiegel","Bereit zur Prüfung","Überprüfung erforderlich")))</f>
        <v/>
      </c>
      <c r="Z17" s="3" t="n"/>
    </row>
    <row r="18">
      <c r="A18" s="2" t="n"/>
      <c r="B18" s="3" t="n"/>
      <c r="C18" s="2" t="n"/>
      <c r="D18" s="3" t="n"/>
      <c r="E18" s="3" t="n"/>
      <c r="F18" s="30" t="n"/>
      <c r="G18" s="31" t="n"/>
      <c r="H18" s="31" t="n"/>
      <c r="I18" s="31" t="n"/>
      <c r="J18" s="2" t="n"/>
      <c r="K18" s="32" t="n"/>
      <c r="L18" s="32" t="n"/>
      <c r="M18" s="32" t="n"/>
      <c r="N18" s="37">
        <f>IF(K18="","",MAX(0,K18-L18-M18))</f>
        <v/>
      </c>
      <c r="O18" s="38">
        <f>IF(J18="","",IFERROR(VLOOKUP(J18,'Auswertung'!$J$14:$K$17,2,FALSE),0))</f>
        <v/>
      </c>
      <c r="P18" s="37">
        <f>IF(N18="","",N18*O18)</f>
        <v/>
      </c>
      <c r="Q18" s="37">
        <f>IF(P18="","",P18/12)</f>
        <v/>
      </c>
      <c r="R18" s="32" t="n"/>
      <c r="S18" s="37">
        <f>IF(R18="","",R18+Q18)</f>
        <v/>
      </c>
      <c r="T18" s="32" t="n"/>
      <c r="U18" s="37">
        <f>IF(S18="","",S18+T18)</f>
        <v/>
      </c>
      <c r="V18" s="32" t="n"/>
      <c r="W18" s="15">
        <f>IF(OR(S18="",V18=""),"",IF(S18&lt;=V18,"Innerhalb Mietspiegel","Prüfung erforderlich"))</f>
        <v/>
      </c>
      <c r="X18" s="2" t="n"/>
      <c r="Y18" s="15">
        <f>IF(A18="","",IF(X18="Ja","Manuelle Prüfung",IF(W18="Innerhalb Mietspiegel","Bereit zur Prüfung","Überprüfung erforderlich")))</f>
        <v/>
      </c>
      <c r="Z18" s="3" t="n"/>
    </row>
    <row r="19">
      <c r="A19" s="2" t="n"/>
      <c r="B19" s="3" t="n"/>
      <c r="C19" s="2" t="n"/>
      <c r="D19" s="3" t="n"/>
      <c r="E19" s="3" t="n"/>
      <c r="F19" s="30" t="n"/>
      <c r="G19" s="31" t="n"/>
      <c r="H19" s="31" t="n"/>
      <c r="I19" s="31" t="n"/>
      <c r="J19" s="2" t="n"/>
      <c r="K19" s="32" t="n"/>
      <c r="L19" s="32" t="n"/>
      <c r="M19" s="32" t="n"/>
      <c r="N19" s="37">
        <f>IF(K19="","",MAX(0,K19-L19-M19))</f>
        <v/>
      </c>
      <c r="O19" s="38">
        <f>IF(J19="","",IFERROR(VLOOKUP(J19,'Auswertung'!$J$14:$K$17,2,FALSE),0))</f>
        <v/>
      </c>
      <c r="P19" s="37">
        <f>IF(N19="","",N19*O19)</f>
        <v/>
      </c>
      <c r="Q19" s="37">
        <f>IF(P19="","",P19/12)</f>
        <v/>
      </c>
      <c r="R19" s="32" t="n"/>
      <c r="S19" s="37">
        <f>IF(R19="","",R19+Q19)</f>
        <v/>
      </c>
      <c r="T19" s="32" t="n"/>
      <c r="U19" s="37">
        <f>IF(S19="","",S19+T19)</f>
        <v/>
      </c>
      <c r="V19" s="32" t="n"/>
      <c r="W19" s="15">
        <f>IF(OR(S19="",V19=""),"",IF(S19&lt;=V19,"Innerhalb Mietspiegel","Prüfung erforderlich"))</f>
        <v/>
      </c>
      <c r="X19" s="2" t="n"/>
      <c r="Y19" s="15">
        <f>IF(A19="","",IF(X19="Ja","Manuelle Prüfung",IF(W19="Innerhalb Mietspiegel","Bereit zur Prüfung","Überprüfung erforderlich")))</f>
        <v/>
      </c>
      <c r="Z19" s="3" t="n"/>
    </row>
    <row r="20">
      <c r="A20" s="2" t="n"/>
      <c r="B20" s="3" t="n"/>
      <c r="C20" s="2" t="n"/>
      <c r="D20" s="3" t="n"/>
      <c r="E20" s="3" t="n"/>
      <c r="F20" s="30" t="n"/>
      <c r="G20" s="31" t="n"/>
      <c r="H20" s="31" t="n"/>
      <c r="I20" s="31" t="n"/>
      <c r="J20" s="2" t="n"/>
      <c r="K20" s="32" t="n"/>
      <c r="L20" s="32" t="n"/>
      <c r="M20" s="32" t="n"/>
      <c r="N20" s="37">
        <f>IF(K20="","",MAX(0,K20-L20-M20))</f>
        <v/>
      </c>
      <c r="O20" s="38">
        <f>IF(J20="","",IFERROR(VLOOKUP(J20,'Auswertung'!$J$14:$K$17,2,FALSE),0))</f>
        <v/>
      </c>
      <c r="P20" s="37">
        <f>IF(N20="","",N20*O20)</f>
        <v/>
      </c>
      <c r="Q20" s="37">
        <f>IF(P20="","",P20/12)</f>
        <v/>
      </c>
      <c r="R20" s="32" t="n"/>
      <c r="S20" s="37">
        <f>IF(R20="","",R20+Q20)</f>
        <v/>
      </c>
      <c r="T20" s="32" t="n"/>
      <c r="U20" s="37">
        <f>IF(S20="","",S20+T20)</f>
        <v/>
      </c>
      <c r="V20" s="32" t="n"/>
      <c r="W20" s="15">
        <f>IF(OR(S20="",V20=""),"",IF(S20&lt;=V20,"Innerhalb Mietspiegel","Prüfung erforderlich"))</f>
        <v/>
      </c>
      <c r="X20" s="2" t="n"/>
      <c r="Y20" s="15">
        <f>IF(A20="","",IF(X20="Ja","Manuelle Prüfung",IF(W20="Innerhalb Mietspiegel","Bereit zur Prüfung","Überprüfung erforderlich")))</f>
        <v/>
      </c>
      <c r="Z20" s="3" t="n"/>
    </row>
    <row r="21">
      <c r="A21" s="2" t="n"/>
      <c r="B21" s="3" t="n"/>
      <c r="C21" s="2" t="n"/>
      <c r="D21" s="3" t="n"/>
      <c r="E21" s="3" t="n"/>
      <c r="F21" s="30" t="n"/>
      <c r="G21" s="31" t="n"/>
      <c r="H21" s="31" t="n"/>
      <c r="I21" s="31" t="n"/>
      <c r="J21" s="2" t="n"/>
      <c r="K21" s="32" t="n"/>
      <c r="L21" s="32" t="n"/>
      <c r="M21" s="32" t="n"/>
      <c r="N21" s="37">
        <f>IF(K21="","",MAX(0,K21-L21-M21))</f>
        <v/>
      </c>
      <c r="O21" s="38">
        <f>IF(J21="","",IFERROR(VLOOKUP(J21,'Auswertung'!$J$14:$K$17,2,FALSE),0))</f>
        <v/>
      </c>
      <c r="P21" s="37">
        <f>IF(N21="","",N21*O21)</f>
        <v/>
      </c>
      <c r="Q21" s="37">
        <f>IF(P21="","",P21/12)</f>
        <v/>
      </c>
      <c r="R21" s="32" t="n"/>
      <c r="S21" s="37">
        <f>IF(R21="","",R21+Q21)</f>
        <v/>
      </c>
      <c r="T21" s="32" t="n"/>
      <c r="U21" s="37">
        <f>IF(S21="","",S21+T21)</f>
        <v/>
      </c>
      <c r="V21" s="32" t="n"/>
      <c r="W21" s="15">
        <f>IF(OR(S21="",V21=""),"",IF(S21&lt;=V21,"Innerhalb Mietspiegel","Prüfung erforderlich"))</f>
        <v/>
      </c>
      <c r="X21" s="2" t="n"/>
      <c r="Y21" s="15">
        <f>IF(A21="","",IF(X21="Ja","Manuelle Prüfung",IF(W21="Innerhalb Mietspiegel","Bereit zur Prüfung","Überprüfung erforderlich")))</f>
        <v/>
      </c>
      <c r="Z21" s="3" t="n"/>
    </row>
    <row r="22">
      <c r="A22" s="2" t="n"/>
      <c r="B22" s="3" t="n"/>
      <c r="C22" s="2" t="n"/>
      <c r="D22" s="3" t="n"/>
      <c r="E22" s="3" t="n"/>
      <c r="F22" s="30" t="n"/>
      <c r="G22" s="31" t="n"/>
      <c r="H22" s="31" t="n"/>
      <c r="I22" s="31" t="n"/>
      <c r="J22" s="2" t="n"/>
      <c r="K22" s="32" t="n"/>
      <c r="L22" s="32" t="n"/>
      <c r="M22" s="32" t="n"/>
      <c r="N22" s="37">
        <f>IF(K22="","",MAX(0,K22-L22-M22))</f>
        <v/>
      </c>
      <c r="O22" s="38">
        <f>IF(J22="","",IFERROR(VLOOKUP(J22,'Auswertung'!$J$14:$K$17,2,FALSE),0))</f>
        <v/>
      </c>
      <c r="P22" s="37">
        <f>IF(N22="","",N22*O22)</f>
        <v/>
      </c>
      <c r="Q22" s="37">
        <f>IF(P22="","",P22/12)</f>
        <v/>
      </c>
      <c r="R22" s="32" t="n"/>
      <c r="S22" s="37">
        <f>IF(R22="","",R22+Q22)</f>
        <v/>
      </c>
      <c r="T22" s="32" t="n"/>
      <c r="U22" s="37">
        <f>IF(S22="","",S22+T22)</f>
        <v/>
      </c>
      <c r="V22" s="32" t="n"/>
      <c r="W22" s="15">
        <f>IF(OR(S22="",V22=""),"",IF(S22&lt;=V22,"Innerhalb Mietspiegel","Prüfung erforderlich"))</f>
        <v/>
      </c>
      <c r="X22" s="2" t="n"/>
      <c r="Y22" s="15">
        <f>IF(A22="","",IF(X22="Ja","Manuelle Prüfung",IF(W22="Innerhalb Mietspiegel","Bereit zur Prüfung","Überprüfung erforderlich")))</f>
        <v/>
      </c>
      <c r="Z22" s="3" t="n"/>
    </row>
    <row r="23">
      <c r="A23" s="2" t="n"/>
      <c r="B23" s="3" t="n"/>
      <c r="C23" s="2" t="n"/>
      <c r="D23" s="3" t="n"/>
      <c r="E23" s="3" t="n"/>
      <c r="F23" s="30" t="n"/>
      <c r="G23" s="31" t="n"/>
      <c r="H23" s="31" t="n"/>
      <c r="I23" s="31" t="n"/>
      <c r="J23" s="2" t="n"/>
      <c r="K23" s="32" t="n"/>
      <c r="L23" s="32" t="n"/>
      <c r="M23" s="32" t="n"/>
      <c r="N23" s="37">
        <f>IF(K23="","",MAX(0,K23-L23-M23))</f>
        <v/>
      </c>
      <c r="O23" s="38">
        <f>IF(J23="","",IFERROR(VLOOKUP(J23,'Auswertung'!$J$14:$K$17,2,FALSE),0))</f>
        <v/>
      </c>
      <c r="P23" s="37">
        <f>IF(N23="","",N23*O23)</f>
        <v/>
      </c>
      <c r="Q23" s="37">
        <f>IF(P23="","",P23/12)</f>
        <v/>
      </c>
      <c r="R23" s="32" t="n"/>
      <c r="S23" s="37">
        <f>IF(R23="","",R23+Q23)</f>
        <v/>
      </c>
      <c r="T23" s="32" t="n"/>
      <c r="U23" s="37">
        <f>IF(S23="","",S23+T23)</f>
        <v/>
      </c>
      <c r="V23" s="32" t="n"/>
      <c r="W23" s="15">
        <f>IF(OR(S23="",V23=""),"",IF(S23&lt;=V23,"Innerhalb Mietspiegel","Prüfung erforderlich"))</f>
        <v/>
      </c>
      <c r="X23" s="2" t="n"/>
      <c r="Y23" s="15">
        <f>IF(A23="","",IF(X23="Ja","Manuelle Prüfung",IF(W23="Innerhalb Mietspiegel","Bereit zur Prüfung","Überprüfung erforderlich")))</f>
        <v/>
      </c>
      <c r="Z23" s="3" t="n"/>
    </row>
    <row r="24">
      <c r="A24" s="2" t="n"/>
      <c r="B24" s="3" t="n"/>
      <c r="C24" s="2" t="n"/>
      <c r="D24" s="3" t="n"/>
      <c r="E24" s="3" t="n"/>
      <c r="F24" s="30" t="n"/>
      <c r="G24" s="31" t="n"/>
      <c r="H24" s="31" t="n"/>
      <c r="I24" s="31" t="n"/>
      <c r="J24" s="2" t="n"/>
      <c r="K24" s="32" t="n"/>
      <c r="L24" s="32" t="n"/>
      <c r="M24" s="32" t="n"/>
      <c r="N24" s="37">
        <f>IF(K24="","",MAX(0,K24-L24-M24))</f>
        <v/>
      </c>
      <c r="O24" s="38">
        <f>IF(J24="","",IFERROR(VLOOKUP(J24,'Auswertung'!$J$14:$K$17,2,FALSE),0))</f>
        <v/>
      </c>
      <c r="P24" s="37">
        <f>IF(N24="","",N24*O24)</f>
        <v/>
      </c>
      <c r="Q24" s="37">
        <f>IF(P24="","",P24/12)</f>
        <v/>
      </c>
      <c r="R24" s="32" t="n"/>
      <c r="S24" s="37">
        <f>IF(R24="","",R24+Q24)</f>
        <v/>
      </c>
      <c r="T24" s="32" t="n"/>
      <c r="U24" s="37">
        <f>IF(S24="","",S24+T24)</f>
        <v/>
      </c>
      <c r="V24" s="32" t="n"/>
      <c r="W24" s="15">
        <f>IF(OR(S24="",V24=""),"",IF(S24&lt;=V24,"Innerhalb Mietspiegel","Prüfung erforderlich"))</f>
        <v/>
      </c>
      <c r="X24" s="2" t="n"/>
      <c r="Y24" s="15">
        <f>IF(A24="","",IF(X24="Ja","Manuelle Prüfung",IF(W24="Innerhalb Mietspiegel","Bereit zur Prüfung","Überprüfung erforderlich")))</f>
        <v/>
      </c>
      <c r="Z24" s="3" t="n"/>
    </row>
    <row r="25">
      <c r="A25" s="2" t="n"/>
      <c r="B25" s="3" t="n"/>
      <c r="C25" s="2" t="n"/>
      <c r="D25" s="3" t="n"/>
      <c r="E25" s="3" t="n"/>
      <c r="F25" s="30" t="n"/>
      <c r="G25" s="31" t="n"/>
      <c r="H25" s="31" t="n"/>
      <c r="I25" s="31" t="n"/>
      <c r="J25" s="2" t="n"/>
      <c r="K25" s="32" t="n"/>
      <c r="L25" s="32" t="n"/>
      <c r="M25" s="32" t="n"/>
      <c r="N25" s="37">
        <f>IF(K25="","",MAX(0,K25-L25-M25))</f>
        <v/>
      </c>
      <c r="O25" s="38">
        <f>IF(J25="","",IFERROR(VLOOKUP(J25,'Auswertung'!$J$14:$K$17,2,FALSE),0))</f>
        <v/>
      </c>
      <c r="P25" s="37">
        <f>IF(N25="","",N25*O25)</f>
        <v/>
      </c>
      <c r="Q25" s="37">
        <f>IF(P25="","",P25/12)</f>
        <v/>
      </c>
      <c r="R25" s="32" t="n"/>
      <c r="S25" s="37">
        <f>IF(R25="","",R25+Q25)</f>
        <v/>
      </c>
      <c r="T25" s="32" t="n"/>
      <c r="U25" s="37">
        <f>IF(S25="","",S25+T25)</f>
        <v/>
      </c>
      <c r="V25" s="32" t="n"/>
      <c r="W25" s="15">
        <f>IF(OR(S25="",V25=""),"",IF(S25&lt;=V25,"Innerhalb Mietspiegel","Prüfung erforderlich"))</f>
        <v/>
      </c>
      <c r="X25" s="2" t="n"/>
      <c r="Y25" s="15">
        <f>IF(A25="","",IF(X25="Ja","Manuelle Prüfung",IF(W25="Innerhalb Mietspiegel","Bereit zur Prüfung","Überprüfung erforderlich")))</f>
        <v/>
      </c>
      <c r="Z25" s="3" t="n"/>
    </row>
    <row r="26">
      <c r="A26" s="2" t="n"/>
      <c r="B26" s="3" t="n"/>
      <c r="C26" s="2" t="n"/>
      <c r="D26" s="3" t="n"/>
      <c r="E26" s="3" t="n"/>
      <c r="F26" s="30" t="n"/>
      <c r="G26" s="31" t="n"/>
      <c r="H26" s="31" t="n"/>
      <c r="I26" s="31" t="n"/>
      <c r="J26" s="2" t="n"/>
      <c r="K26" s="32" t="n"/>
      <c r="L26" s="32" t="n"/>
      <c r="M26" s="32" t="n"/>
      <c r="N26" s="37">
        <f>IF(K26="","",MAX(0,K26-L26-M26))</f>
        <v/>
      </c>
      <c r="O26" s="38">
        <f>IF(J26="","",IFERROR(VLOOKUP(J26,'Auswertung'!$J$14:$K$17,2,FALSE),0))</f>
        <v/>
      </c>
      <c r="P26" s="37">
        <f>IF(N26="","",N26*O26)</f>
        <v/>
      </c>
      <c r="Q26" s="37">
        <f>IF(P26="","",P26/12)</f>
        <v/>
      </c>
      <c r="R26" s="32" t="n"/>
      <c r="S26" s="37">
        <f>IF(R26="","",R26+Q26)</f>
        <v/>
      </c>
      <c r="T26" s="32" t="n"/>
      <c r="U26" s="37">
        <f>IF(S26="","",S26+T26)</f>
        <v/>
      </c>
      <c r="V26" s="32" t="n"/>
      <c r="W26" s="15">
        <f>IF(OR(S26="",V26=""),"",IF(S26&lt;=V26,"Innerhalb Mietspiegel","Prüfung erforderlich"))</f>
        <v/>
      </c>
      <c r="X26" s="2" t="n"/>
      <c r="Y26" s="15">
        <f>IF(A26="","",IF(X26="Ja","Manuelle Prüfung",IF(W26="Innerhalb Mietspiegel","Bereit zur Prüfung","Überprüfung erforderlich")))</f>
        <v/>
      </c>
      <c r="Z26" s="3" t="n"/>
    </row>
    <row r="27">
      <c r="A27" s="2" t="n"/>
      <c r="B27" s="3" t="n"/>
      <c r="C27" s="2" t="n"/>
      <c r="D27" s="3" t="n"/>
      <c r="E27" s="3" t="n"/>
      <c r="F27" s="30" t="n"/>
      <c r="G27" s="31" t="n"/>
      <c r="H27" s="31" t="n"/>
      <c r="I27" s="31" t="n"/>
      <c r="J27" s="2" t="n"/>
      <c r="K27" s="32" t="n"/>
      <c r="L27" s="32" t="n"/>
      <c r="M27" s="32" t="n"/>
      <c r="N27" s="37">
        <f>IF(K27="","",MAX(0,K27-L27-M27))</f>
        <v/>
      </c>
      <c r="O27" s="38">
        <f>IF(J27="","",IFERROR(VLOOKUP(J27,'Auswertung'!$J$14:$K$17,2,FALSE),0))</f>
        <v/>
      </c>
      <c r="P27" s="37">
        <f>IF(N27="","",N27*O27)</f>
        <v/>
      </c>
      <c r="Q27" s="37">
        <f>IF(P27="","",P27/12)</f>
        <v/>
      </c>
      <c r="R27" s="32" t="n"/>
      <c r="S27" s="37">
        <f>IF(R27="","",R27+Q27)</f>
        <v/>
      </c>
      <c r="T27" s="32" t="n"/>
      <c r="U27" s="37">
        <f>IF(S27="","",S27+T27)</f>
        <v/>
      </c>
      <c r="V27" s="32" t="n"/>
      <c r="W27" s="15">
        <f>IF(OR(S27="",V27=""),"",IF(S27&lt;=V27,"Innerhalb Mietspiegel","Prüfung erforderlich"))</f>
        <v/>
      </c>
      <c r="X27" s="2" t="n"/>
      <c r="Y27" s="15">
        <f>IF(A27="","",IF(X27="Ja","Manuelle Prüfung",IF(W27="Innerhalb Mietspiegel","Bereit zur Prüfung","Überprüfung erforderlich")))</f>
        <v/>
      </c>
      <c r="Z27" s="3" t="n"/>
    </row>
    <row r="28">
      <c r="A28" s="2" t="n"/>
      <c r="B28" s="3" t="n"/>
      <c r="C28" s="2" t="n"/>
      <c r="D28" s="3" t="n"/>
      <c r="E28" s="3" t="n"/>
      <c r="F28" s="30" t="n"/>
      <c r="G28" s="31" t="n"/>
      <c r="H28" s="31" t="n"/>
      <c r="I28" s="31" t="n"/>
      <c r="J28" s="2" t="n"/>
      <c r="K28" s="32" t="n"/>
      <c r="L28" s="32" t="n"/>
      <c r="M28" s="32" t="n"/>
      <c r="N28" s="37">
        <f>IF(K28="","",MAX(0,K28-L28-M28))</f>
        <v/>
      </c>
      <c r="O28" s="38">
        <f>IF(J28="","",IFERROR(VLOOKUP(J28,'Auswertung'!$J$14:$K$17,2,FALSE),0))</f>
        <v/>
      </c>
      <c r="P28" s="37">
        <f>IF(N28="","",N28*O28)</f>
        <v/>
      </c>
      <c r="Q28" s="37">
        <f>IF(P28="","",P28/12)</f>
        <v/>
      </c>
      <c r="R28" s="32" t="n"/>
      <c r="S28" s="37">
        <f>IF(R28="","",R28+Q28)</f>
        <v/>
      </c>
      <c r="T28" s="32" t="n"/>
      <c r="U28" s="37">
        <f>IF(S28="","",S28+T28)</f>
        <v/>
      </c>
      <c r="V28" s="32" t="n"/>
      <c r="W28" s="15">
        <f>IF(OR(S28="",V28=""),"",IF(S28&lt;=V28,"Innerhalb Mietspiegel","Prüfung erforderlich"))</f>
        <v/>
      </c>
      <c r="X28" s="2" t="n"/>
      <c r="Y28" s="15">
        <f>IF(A28="","",IF(X28="Ja","Manuelle Prüfung",IF(W28="Innerhalb Mietspiegel","Bereit zur Prüfung","Überprüfung erforderlich")))</f>
        <v/>
      </c>
      <c r="Z28" s="3" t="n"/>
    </row>
    <row r="29">
      <c r="A29" s="2" t="n"/>
      <c r="B29" s="3" t="n"/>
      <c r="C29" s="2" t="n"/>
      <c r="D29" s="3" t="n"/>
      <c r="E29" s="3" t="n"/>
      <c r="F29" s="30" t="n"/>
      <c r="G29" s="31" t="n"/>
      <c r="H29" s="31" t="n"/>
      <c r="I29" s="31" t="n"/>
      <c r="J29" s="2" t="n"/>
      <c r="K29" s="32" t="n"/>
      <c r="L29" s="32" t="n"/>
      <c r="M29" s="32" t="n"/>
      <c r="N29" s="37">
        <f>IF(K29="","",MAX(0,K29-L29-M29))</f>
        <v/>
      </c>
      <c r="O29" s="38">
        <f>IF(J29="","",IFERROR(VLOOKUP(J29,'Auswertung'!$J$14:$K$17,2,FALSE),0))</f>
        <v/>
      </c>
      <c r="P29" s="37">
        <f>IF(N29="","",N29*O29)</f>
        <v/>
      </c>
      <c r="Q29" s="37">
        <f>IF(P29="","",P29/12)</f>
        <v/>
      </c>
      <c r="R29" s="32" t="n"/>
      <c r="S29" s="37">
        <f>IF(R29="","",R29+Q29)</f>
        <v/>
      </c>
      <c r="T29" s="32" t="n"/>
      <c r="U29" s="37">
        <f>IF(S29="","",S29+T29)</f>
        <v/>
      </c>
      <c r="V29" s="32" t="n"/>
      <c r="W29" s="15">
        <f>IF(OR(S29="",V29=""),"",IF(S29&lt;=V29,"Innerhalb Mietspiegel","Prüfung erforderlich"))</f>
        <v/>
      </c>
      <c r="X29" s="2" t="n"/>
      <c r="Y29" s="15">
        <f>IF(A29="","",IF(X29="Ja","Manuelle Prüfung",IF(W29="Innerhalb Mietspiegel","Bereit zur Prüfung","Überprüfung erforderlich")))</f>
        <v/>
      </c>
      <c r="Z29" s="3" t="n"/>
    </row>
    <row r="30">
      <c r="A30" s="2" t="n"/>
      <c r="B30" s="3" t="n"/>
      <c r="C30" s="2" t="n"/>
      <c r="D30" s="3" t="n"/>
      <c r="E30" s="3" t="n"/>
      <c r="F30" s="30" t="n"/>
      <c r="G30" s="31" t="n"/>
      <c r="H30" s="31" t="n"/>
      <c r="I30" s="31" t="n"/>
      <c r="J30" s="2" t="n"/>
      <c r="K30" s="32" t="n"/>
      <c r="L30" s="32" t="n"/>
      <c r="M30" s="32" t="n"/>
      <c r="N30" s="37">
        <f>IF(K30="","",MAX(0,K30-L30-M30))</f>
        <v/>
      </c>
      <c r="O30" s="38">
        <f>IF(J30="","",IFERROR(VLOOKUP(J30,'Auswertung'!$J$14:$K$17,2,FALSE),0))</f>
        <v/>
      </c>
      <c r="P30" s="37">
        <f>IF(N30="","",N30*O30)</f>
        <v/>
      </c>
      <c r="Q30" s="37">
        <f>IF(P30="","",P30/12)</f>
        <v/>
      </c>
      <c r="R30" s="32" t="n"/>
      <c r="S30" s="37">
        <f>IF(R30="","",R30+Q30)</f>
        <v/>
      </c>
      <c r="T30" s="32" t="n"/>
      <c r="U30" s="37">
        <f>IF(S30="","",S30+T30)</f>
        <v/>
      </c>
      <c r="V30" s="32" t="n"/>
      <c r="W30" s="15">
        <f>IF(OR(S30="",V30=""),"",IF(S30&lt;=V30,"Innerhalb Mietspiegel","Prüfung erforderlich"))</f>
        <v/>
      </c>
      <c r="X30" s="2" t="n"/>
      <c r="Y30" s="15">
        <f>IF(A30="","",IF(X30="Ja","Manuelle Prüfung",IF(W30="Innerhalb Mietspiegel","Bereit zur Prüfung","Überprüfung erforderlich")))</f>
        <v/>
      </c>
      <c r="Z30" s="3" t="n"/>
    </row>
    <row r="31">
      <c r="A31" s="2" t="n"/>
      <c r="B31" s="3" t="n"/>
      <c r="C31" s="2" t="n"/>
      <c r="D31" s="3" t="n"/>
      <c r="E31" s="3" t="n"/>
      <c r="F31" s="30" t="n"/>
      <c r="G31" s="31" t="n"/>
      <c r="H31" s="31" t="n"/>
      <c r="I31" s="31" t="n"/>
      <c r="J31" s="2" t="n"/>
      <c r="K31" s="32" t="n"/>
      <c r="L31" s="32" t="n"/>
      <c r="M31" s="32" t="n"/>
      <c r="N31" s="37">
        <f>IF(K31="","",MAX(0,K31-L31-M31))</f>
        <v/>
      </c>
      <c r="O31" s="38">
        <f>IF(J31="","",IFERROR(VLOOKUP(J31,'Auswertung'!$J$14:$K$17,2,FALSE),0))</f>
        <v/>
      </c>
      <c r="P31" s="37">
        <f>IF(N31="","",N31*O31)</f>
        <v/>
      </c>
      <c r="Q31" s="37">
        <f>IF(P31="","",P31/12)</f>
        <v/>
      </c>
      <c r="R31" s="32" t="n"/>
      <c r="S31" s="37">
        <f>IF(R31="","",R31+Q31)</f>
        <v/>
      </c>
      <c r="T31" s="32" t="n"/>
      <c r="U31" s="37">
        <f>IF(S31="","",S31+T31)</f>
        <v/>
      </c>
      <c r="V31" s="32" t="n"/>
      <c r="W31" s="15">
        <f>IF(OR(S31="",V31=""),"",IF(S31&lt;=V31,"Innerhalb Mietspiegel","Prüfung erforderlich"))</f>
        <v/>
      </c>
      <c r="X31" s="2" t="n"/>
      <c r="Y31" s="15">
        <f>IF(A31="","",IF(X31="Ja","Manuelle Prüfung",IF(W31="Innerhalb Mietspiegel","Bereit zur Prüfung","Überprüfung erforderlich")))</f>
        <v/>
      </c>
      <c r="Z31" s="3" t="n"/>
    </row>
    <row r="32">
      <c r="A32" s="2" t="n"/>
      <c r="B32" s="3" t="n"/>
      <c r="C32" s="2" t="n"/>
      <c r="D32" s="3" t="n"/>
      <c r="E32" s="3" t="n"/>
      <c r="F32" s="30" t="n"/>
      <c r="G32" s="31" t="n"/>
      <c r="H32" s="31" t="n"/>
      <c r="I32" s="31" t="n"/>
      <c r="J32" s="2" t="n"/>
      <c r="K32" s="32" t="n"/>
      <c r="L32" s="32" t="n"/>
      <c r="M32" s="32" t="n"/>
      <c r="N32" s="37">
        <f>IF(K32="","",MAX(0,K32-L32-M32))</f>
        <v/>
      </c>
      <c r="O32" s="38">
        <f>IF(J32="","",IFERROR(VLOOKUP(J32,'Auswertung'!$J$14:$K$17,2,FALSE),0))</f>
        <v/>
      </c>
      <c r="P32" s="37">
        <f>IF(N32="","",N32*O32)</f>
        <v/>
      </c>
      <c r="Q32" s="37">
        <f>IF(P32="","",P32/12)</f>
        <v/>
      </c>
      <c r="R32" s="32" t="n"/>
      <c r="S32" s="37">
        <f>IF(R32="","",R32+Q32)</f>
        <v/>
      </c>
      <c r="T32" s="32" t="n"/>
      <c r="U32" s="37">
        <f>IF(S32="","",S32+T32)</f>
        <v/>
      </c>
      <c r="V32" s="32" t="n"/>
      <c r="W32" s="15">
        <f>IF(OR(S32="",V32=""),"",IF(S32&lt;=V32,"Innerhalb Mietspiegel","Prüfung erforderlich"))</f>
        <v/>
      </c>
      <c r="X32" s="2" t="n"/>
      <c r="Y32" s="15">
        <f>IF(A32="","",IF(X32="Ja","Manuelle Prüfung",IF(W32="Innerhalb Mietspiegel","Bereit zur Prüfung","Überprüfung erforderlich")))</f>
        <v/>
      </c>
      <c r="Z32" s="3" t="n"/>
    </row>
    <row r="33">
      <c r="A33" s="2" t="n"/>
      <c r="B33" s="3" t="n"/>
      <c r="C33" s="2" t="n"/>
      <c r="D33" s="3" t="n"/>
      <c r="E33" s="3" t="n"/>
      <c r="F33" s="30" t="n"/>
      <c r="G33" s="31" t="n"/>
      <c r="H33" s="31" t="n"/>
      <c r="I33" s="31" t="n"/>
      <c r="J33" s="2" t="n"/>
      <c r="K33" s="32" t="n"/>
      <c r="L33" s="32" t="n"/>
      <c r="M33" s="32" t="n"/>
      <c r="N33" s="37">
        <f>IF(K33="","",MAX(0,K33-L33-M33))</f>
        <v/>
      </c>
      <c r="O33" s="38">
        <f>IF(J33="","",IFERROR(VLOOKUP(J33,'Auswertung'!$J$14:$K$17,2,FALSE),0))</f>
        <v/>
      </c>
      <c r="P33" s="37">
        <f>IF(N33="","",N33*O33)</f>
        <v/>
      </c>
      <c r="Q33" s="37">
        <f>IF(P33="","",P33/12)</f>
        <v/>
      </c>
      <c r="R33" s="32" t="n"/>
      <c r="S33" s="37">
        <f>IF(R33="","",R33+Q33)</f>
        <v/>
      </c>
      <c r="T33" s="32" t="n"/>
      <c r="U33" s="37">
        <f>IF(S33="","",S33+T33)</f>
        <v/>
      </c>
      <c r="V33" s="32" t="n"/>
      <c r="W33" s="15">
        <f>IF(OR(S33="",V33=""),"",IF(S33&lt;=V33,"Innerhalb Mietspiegel","Prüfung erforderlich"))</f>
        <v/>
      </c>
      <c r="X33" s="2" t="n"/>
      <c r="Y33" s="15">
        <f>IF(A33="","",IF(X33="Ja","Manuelle Prüfung",IF(W33="Innerhalb Mietspiegel","Bereit zur Prüfung","Überprüfung erforderlich")))</f>
        <v/>
      </c>
      <c r="Z33" s="3" t="n"/>
    </row>
    <row r="34">
      <c r="A34" s="2" t="n"/>
      <c r="B34" s="3" t="n"/>
      <c r="C34" s="2" t="n"/>
      <c r="D34" s="3" t="n"/>
      <c r="E34" s="3" t="n"/>
      <c r="F34" s="30" t="n"/>
      <c r="G34" s="31" t="n"/>
      <c r="H34" s="31" t="n"/>
      <c r="I34" s="31" t="n"/>
      <c r="J34" s="2" t="n"/>
      <c r="K34" s="32" t="n"/>
      <c r="L34" s="32" t="n"/>
      <c r="M34" s="32" t="n"/>
      <c r="N34" s="37">
        <f>IF(K34="","",MAX(0,K34-L34-M34))</f>
        <v/>
      </c>
      <c r="O34" s="38">
        <f>IF(J34="","",IFERROR(VLOOKUP(J34,'Auswertung'!$J$14:$K$17,2,FALSE),0))</f>
        <v/>
      </c>
      <c r="P34" s="37">
        <f>IF(N34="","",N34*O34)</f>
        <v/>
      </c>
      <c r="Q34" s="37">
        <f>IF(P34="","",P34/12)</f>
        <v/>
      </c>
      <c r="R34" s="32" t="n"/>
      <c r="S34" s="37">
        <f>IF(R34="","",R34+Q34)</f>
        <v/>
      </c>
      <c r="T34" s="32" t="n"/>
      <c r="U34" s="37">
        <f>IF(S34="","",S34+T34)</f>
        <v/>
      </c>
      <c r="V34" s="32" t="n"/>
      <c r="W34" s="15">
        <f>IF(OR(S34="",V34=""),"",IF(S34&lt;=V34,"Innerhalb Mietspiegel","Prüfung erforderlich"))</f>
        <v/>
      </c>
      <c r="X34" s="2" t="n"/>
      <c r="Y34" s="15">
        <f>IF(A34="","",IF(X34="Ja","Manuelle Prüfung",IF(W34="Innerhalb Mietspiegel","Bereit zur Prüfung","Überprüfung erforderlich")))</f>
        <v/>
      </c>
      <c r="Z34" s="3" t="n"/>
    </row>
    <row r="35">
      <c r="A35" s="2" t="n"/>
      <c r="B35" s="3" t="n"/>
      <c r="C35" s="2" t="n"/>
      <c r="D35" s="3" t="n"/>
      <c r="E35" s="3" t="n"/>
      <c r="F35" s="30" t="n"/>
      <c r="G35" s="31" t="n"/>
      <c r="H35" s="31" t="n"/>
      <c r="I35" s="31" t="n"/>
      <c r="J35" s="2" t="n"/>
      <c r="K35" s="32" t="n"/>
      <c r="L35" s="32" t="n"/>
      <c r="M35" s="32" t="n"/>
      <c r="N35" s="37">
        <f>IF(K35="","",MAX(0,K35-L35-M35))</f>
        <v/>
      </c>
      <c r="O35" s="38">
        <f>IF(J35="","",IFERROR(VLOOKUP(J35,'Auswertung'!$J$14:$K$17,2,FALSE),0))</f>
        <v/>
      </c>
      <c r="P35" s="37">
        <f>IF(N35="","",N35*O35)</f>
        <v/>
      </c>
      <c r="Q35" s="37">
        <f>IF(P35="","",P35/12)</f>
        <v/>
      </c>
      <c r="R35" s="32" t="n"/>
      <c r="S35" s="37">
        <f>IF(R35="","",R35+Q35)</f>
        <v/>
      </c>
      <c r="T35" s="32" t="n"/>
      <c r="U35" s="37">
        <f>IF(S35="","",S35+T35)</f>
        <v/>
      </c>
      <c r="V35" s="32" t="n"/>
      <c r="W35" s="15">
        <f>IF(OR(S35="",V35=""),"",IF(S35&lt;=V35,"Innerhalb Mietspiegel","Prüfung erforderlich"))</f>
        <v/>
      </c>
      <c r="X35" s="2" t="n"/>
      <c r="Y35" s="15">
        <f>IF(A35="","",IF(X35="Ja","Manuelle Prüfung",IF(W35="Innerhalb Mietspiegel","Bereit zur Prüfung","Überprüfung erforderlich")))</f>
        <v/>
      </c>
      <c r="Z35" s="3" t="n"/>
    </row>
    <row r="36">
      <c r="A36" s="2" t="n"/>
      <c r="B36" s="3" t="n"/>
      <c r="C36" s="2" t="n"/>
      <c r="D36" s="3" t="n"/>
      <c r="E36" s="3" t="n"/>
      <c r="F36" s="30" t="n"/>
      <c r="G36" s="31" t="n"/>
      <c r="H36" s="31" t="n"/>
      <c r="I36" s="31" t="n"/>
      <c r="J36" s="2" t="n"/>
      <c r="K36" s="32" t="n"/>
      <c r="L36" s="32" t="n"/>
      <c r="M36" s="32" t="n"/>
      <c r="N36" s="37">
        <f>IF(K36="","",MAX(0,K36-L36-M36))</f>
        <v/>
      </c>
      <c r="O36" s="38">
        <f>IF(J36="","",IFERROR(VLOOKUP(J36,'Auswertung'!$J$14:$K$17,2,FALSE),0))</f>
        <v/>
      </c>
      <c r="P36" s="37">
        <f>IF(N36="","",N36*O36)</f>
        <v/>
      </c>
      <c r="Q36" s="37">
        <f>IF(P36="","",P36/12)</f>
        <v/>
      </c>
      <c r="R36" s="32" t="n"/>
      <c r="S36" s="37">
        <f>IF(R36="","",R36+Q36)</f>
        <v/>
      </c>
      <c r="T36" s="32" t="n"/>
      <c r="U36" s="37">
        <f>IF(S36="","",S36+T36)</f>
        <v/>
      </c>
      <c r="V36" s="32" t="n"/>
      <c r="W36" s="15">
        <f>IF(OR(S36="",V36=""),"",IF(S36&lt;=V36,"Innerhalb Mietspiegel","Prüfung erforderlich"))</f>
        <v/>
      </c>
      <c r="X36" s="2" t="n"/>
      <c r="Y36" s="15">
        <f>IF(A36="","",IF(X36="Ja","Manuelle Prüfung",IF(W36="Innerhalb Mietspiegel","Bereit zur Prüfung","Überprüfung erforderlich")))</f>
        <v/>
      </c>
      <c r="Z36" s="3" t="n"/>
    </row>
    <row r="37">
      <c r="A37" s="2" t="n"/>
      <c r="B37" s="3" t="n"/>
      <c r="C37" s="2" t="n"/>
      <c r="D37" s="3" t="n"/>
      <c r="E37" s="3" t="n"/>
      <c r="F37" s="30" t="n"/>
      <c r="G37" s="31" t="n"/>
      <c r="H37" s="31" t="n"/>
      <c r="I37" s="31" t="n"/>
      <c r="J37" s="2" t="n"/>
      <c r="K37" s="32" t="n"/>
      <c r="L37" s="32" t="n"/>
      <c r="M37" s="32" t="n"/>
      <c r="N37" s="37">
        <f>IF(K37="","",MAX(0,K37-L37-M37))</f>
        <v/>
      </c>
      <c r="O37" s="38">
        <f>IF(J37="","",IFERROR(VLOOKUP(J37,'Auswertung'!$J$14:$K$17,2,FALSE),0))</f>
        <v/>
      </c>
      <c r="P37" s="37">
        <f>IF(N37="","",N37*O37)</f>
        <v/>
      </c>
      <c r="Q37" s="37">
        <f>IF(P37="","",P37/12)</f>
        <v/>
      </c>
      <c r="R37" s="32" t="n"/>
      <c r="S37" s="37">
        <f>IF(R37="","",R37+Q37)</f>
        <v/>
      </c>
      <c r="T37" s="32" t="n"/>
      <c r="U37" s="37">
        <f>IF(S37="","",S37+T37)</f>
        <v/>
      </c>
      <c r="V37" s="32" t="n"/>
      <c r="W37" s="15">
        <f>IF(OR(S37="",V37=""),"",IF(S37&lt;=V37,"Innerhalb Mietspiegel","Prüfung erforderlich"))</f>
        <v/>
      </c>
      <c r="X37" s="2" t="n"/>
      <c r="Y37" s="15">
        <f>IF(A37="","",IF(X37="Ja","Manuelle Prüfung",IF(W37="Innerhalb Mietspiegel","Bereit zur Prüfung","Überprüfung erforderlich")))</f>
        <v/>
      </c>
      <c r="Z37" s="3" t="n"/>
    </row>
    <row r="38">
      <c r="A38" s="2" t="n"/>
      <c r="B38" s="3" t="n"/>
      <c r="C38" s="2" t="n"/>
      <c r="D38" s="3" t="n"/>
      <c r="E38" s="3" t="n"/>
      <c r="F38" s="30" t="n"/>
      <c r="G38" s="31" t="n"/>
      <c r="H38" s="31" t="n"/>
      <c r="I38" s="31" t="n"/>
      <c r="J38" s="2" t="n"/>
      <c r="K38" s="32" t="n"/>
      <c r="L38" s="32" t="n"/>
      <c r="M38" s="32" t="n"/>
      <c r="N38" s="37">
        <f>IF(K38="","",MAX(0,K38-L38-M38))</f>
        <v/>
      </c>
      <c r="O38" s="38">
        <f>IF(J38="","",IFERROR(VLOOKUP(J38,'Auswertung'!$J$14:$K$17,2,FALSE),0))</f>
        <v/>
      </c>
      <c r="P38" s="37">
        <f>IF(N38="","",N38*O38)</f>
        <v/>
      </c>
      <c r="Q38" s="37">
        <f>IF(P38="","",P38/12)</f>
        <v/>
      </c>
      <c r="R38" s="32" t="n"/>
      <c r="S38" s="37">
        <f>IF(R38="","",R38+Q38)</f>
        <v/>
      </c>
      <c r="T38" s="32" t="n"/>
      <c r="U38" s="37">
        <f>IF(S38="","",S38+T38)</f>
        <v/>
      </c>
      <c r="V38" s="32" t="n"/>
      <c r="W38" s="15">
        <f>IF(OR(S38="",V38=""),"",IF(S38&lt;=V38,"Innerhalb Mietspiegel","Prüfung erforderlich"))</f>
        <v/>
      </c>
      <c r="X38" s="2" t="n"/>
      <c r="Y38" s="15">
        <f>IF(A38="","",IF(X38="Ja","Manuelle Prüfung",IF(W38="Innerhalb Mietspiegel","Bereit zur Prüfung","Überprüfung erforderlich")))</f>
        <v/>
      </c>
      <c r="Z38" s="3" t="n"/>
    </row>
    <row r="39">
      <c r="A39" s="2" t="n"/>
      <c r="B39" s="3" t="n"/>
      <c r="C39" s="2" t="n"/>
      <c r="D39" s="3" t="n"/>
      <c r="E39" s="3" t="n"/>
      <c r="F39" s="30" t="n"/>
      <c r="G39" s="31" t="n"/>
      <c r="H39" s="31" t="n"/>
      <c r="I39" s="31" t="n"/>
      <c r="J39" s="2" t="n"/>
      <c r="K39" s="32" t="n"/>
      <c r="L39" s="32" t="n"/>
      <c r="M39" s="32" t="n"/>
      <c r="N39" s="37">
        <f>IF(K39="","",MAX(0,K39-L39-M39))</f>
        <v/>
      </c>
      <c r="O39" s="38">
        <f>IF(J39="","",IFERROR(VLOOKUP(J39,'Auswertung'!$J$14:$K$17,2,FALSE),0))</f>
        <v/>
      </c>
      <c r="P39" s="37">
        <f>IF(N39="","",N39*O39)</f>
        <v/>
      </c>
      <c r="Q39" s="37">
        <f>IF(P39="","",P39/12)</f>
        <v/>
      </c>
      <c r="R39" s="32" t="n"/>
      <c r="S39" s="37">
        <f>IF(R39="","",R39+Q39)</f>
        <v/>
      </c>
      <c r="T39" s="32" t="n"/>
      <c r="U39" s="37">
        <f>IF(S39="","",S39+T39)</f>
        <v/>
      </c>
      <c r="V39" s="32" t="n"/>
      <c r="W39" s="15">
        <f>IF(OR(S39="",V39=""),"",IF(S39&lt;=V39,"Innerhalb Mietspiegel","Prüfung erforderlich"))</f>
        <v/>
      </c>
      <c r="X39" s="2" t="n"/>
      <c r="Y39" s="15">
        <f>IF(A39="","",IF(X39="Ja","Manuelle Prüfung",IF(W39="Innerhalb Mietspiegel","Bereit zur Prüfung","Überprüfung erforderlich")))</f>
        <v/>
      </c>
      <c r="Z39" s="3" t="n"/>
    </row>
    <row r="40">
      <c r="A40" s="2" t="n"/>
      <c r="B40" s="3" t="n"/>
      <c r="C40" s="2" t="n"/>
      <c r="D40" s="3" t="n"/>
      <c r="E40" s="3" t="n"/>
      <c r="F40" s="30" t="n"/>
      <c r="G40" s="31" t="n"/>
      <c r="H40" s="31" t="n"/>
      <c r="I40" s="31" t="n"/>
      <c r="J40" s="2" t="n"/>
      <c r="K40" s="32" t="n"/>
      <c r="L40" s="32" t="n"/>
      <c r="M40" s="32" t="n"/>
      <c r="N40" s="37">
        <f>IF(K40="","",MAX(0,K40-L40-M40))</f>
        <v/>
      </c>
      <c r="O40" s="38">
        <f>IF(J40="","",IFERROR(VLOOKUP(J40,'Auswertung'!$J$14:$K$17,2,FALSE),0))</f>
        <v/>
      </c>
      <c r="P40" s="37">
        <f>IF(N40="","",N40*O40)</f>
        <v/>
      </c>
      <c r="Q40" s="37">
        <f>IF(P40="","",P40/12)</f>
        <v/>
      </c>
      <c r="R40" s="32" t="n"/>
      <c r="S40" s="37">
        <f>IF(R40="","",R40+Q40)</f>
        <v/>
      </c>
      <c r="T40" s="32" t="n"/>
      <c r="U40" s="37">
        <f>IF(S40="","",S40+T40)</f>
        <v/>
      </c>
      <c r="V40" s="32" t="n"/>
      <c r="W40" s="15">
        <f>IF(OR(S40="",V40=""),"",IF(S40&lt;=V40,"Innerhalb Mietspiegel","Prüfung erforderlich"))</f>
        <v/>
      </c>
      <c r="X40" s="2" t="n"/>
      <c r="Y40" s="15">
        <f>IF(A40="","",IF(X40="Ja","Manuelle Prüfung",IF(W40="Innerhalb Mietspiegel","Bereit zur Prüfung","Überprüfung erforderlich")))</f>
        <v/>
      </c>
      <c r="Z40" s="3" t="n"/>
    </row>
    <row r="41">
      <c r="A41" s="2" t="n"/>
      <c r="B41" s="3" t="n"/>
      <c r="C41" s="2" t="n"/>
      <c r="D41" s="3" t="n"/>
      <c r="E41" s="3" t="n"/>
      <c r="F41" s="30" t="n"/>
      <c r="G41" s="31" t="n"/>
      <c r="H41" s="31" t="n"/>
      <c r="I41" s="31" t="n"/>
      <c r="J41" s="2" t="n"/>
      <c r="K41" s="32" t="n"/>
      <c r="L41" s="32" t="n"/>
      <c r="M41" s="32" t="n"/>
      <c r="N41" s="37">
        <f>IF(K41="","",MAX(0,K41-L41-M41))</f>
        <v/>
      </c>
      <c r="O41" s="38">
        <f>IF(J41="","",IFERROR(VLOOKUP(J41,'Auswertung'!$J$14:$K$17,2,FALSE),0))</f>
        <v/>
      </c>
      <c r="P41" s="37">
        <f>IF(N41="","",N41*O41)</f>
        <v/>
      </c>
      <c r="Q41" s="37">
        <f>IF(P41="","",P41/12)</f>
        <v/>
      </c>
      <c r="R41" s="32" t="n"/>
      <c r="S41" s="37">
        <f>IF(R41="","",R41+Q41)</f>
        <v/>
      </c>
      <c r="T41" s="32" t="n"/>
      <c r="U41" s="37">
        <f>IF(S41="","",S41+T41)</f>
        <v/>
      </c>
      <c r="V41" s="32" t="n"/>
      <c r="W41" s="15">
        <f>IF(OR(S41="",V41=""),"",IF(S41&lt;=V41,"Innerhalb Mietspiegel","Prüfung erforderlich"))</f>
        <v/>
      </c>
      <c r="X41" s="2" t="n"/>
      <c r="Y41" s="15">
        <f>IF(A41="","",IF(X41="Ja","Manuelle Prüfung",IF(W41="Innerhalb Mietspiegel","Bereit zur Prüfung","Überprüfung erforderlich")))</f>
        <v/>
      </c>
      <c r="Z41" s="3" t="n"/>
    </row>
    <row r="42">
      <c r="A42" s="2" t="n"/>
      <c r="B42" s="3" t="n"/>
      <c r="C42" s="2" t="n"/>
      <c r="D42" s="3" t="n"/>
      <c r="E42" s="3" t="n"/>
      <c r="F42" s="30" t="n"/>
      <c r="G42" s="31" t="n"/>
      <c r="H42" s="31" t="n"/>
      <c r="I42" s="31" t="n"/>
      <c r="J42" s="2" t="n"/>
      <c r="K42" s="32" t="n"/>
      <c r="L42" s="32" t="n"/>
      <c r="M42" s="32" t="n"/>
      <c r="N42" s="37">
        <f>IF(K42="","",MAX(0,K42-L42-M42))</f>
        <v/>
      </c>
      <c r="O42" s="38">
        <f>IF(J42="","",IFERROR(VLOOKUP(J42,'Auswertung'!$J$14:$K$17,2,FALSE),0))</f>
        <v/>
      </c>
      <c r="P42" s="37">
        <f>IF(N42="","",N42*O42)</f>
        <v/>
      </c>
      <c r="Q42" s="37">
        <f>IF(P42="","",P42/12)</f>
        <v/>
      </c>
      <c r="R42" s="32" t="n"/>
      <c r="S42" s="37">
        <f>IF(R42="","",R42+Q42)</f>
        <v/>
      </c>
      <c r="T42" s="32" t="n"/>
      <c r="U42" s="37">
        <f>IF(S42="","",S42+T42)</f>
        <v/>
      </c>
      <c r="V42" s="32" t="n"/>
      <c r="W42" s="15">
        <f>IF(OR(S42="",V42=""),"",IF(S42&lt;=V42,"Innerhalb Mietspiegel","Prüfung erforderlich"))</f>
        <v/>
      </c>
      <c r="X42" s="2" t="n"/>
      <c r="Y42" s="15">
        <f>IF(A42="","",IF(X42="Ja","Manuelle Prüfung",IF(W42="Innerhalb Mietspiegel","Bereit zur Prüfung","Überprüfung erforderlich")))</f>
        <v/>
      </c>
      <c r="Z42" s="3" t="n"/>
    </row>
    <row r="43">
      <c r="A43" s="2" t="n"/>
      <c r="B43" s="3" t="n"/>
      <c r="C43" s="2" t="n"/>
      <c r="D43" s="3" t="n"/>
      <c r="E43" s="3" t="n"/>
      <c r="F43" s="30" t="n"/>
      <c r="G43" s="31" t="n"/>
      <c r="H43" s="31" t="n"/>
      <c r="I43" s="31" t="n"/>
      <c r="J43" s="2" t="n"/>
      <c r="K43" s="32" t="n"/>
      <c r="L43" s="32" t="n"/>
      <c r="M43" s="32" t="n"/>
      <c r="N43" s="37">
        <f>IF(K43="","",MAX(0,K43-L43-M43))</f>
        <v/>
      </c>
      <c r="O43" s="38">
        <f>IF(J43="","",IFERROR(VLOOKUP(J43,'Auswertung'!$J$14:$K$17,2,FALSE),0))</f>
        <v/>
      </c>
      <c r="P43" s="37">
        <f>IF(N43="","",N43*O43)</f>
        <v/>
      </c>
      <c r="Q43" s="37">
        <f>IF(P43="","",P43/12)</f>
        <v/>
      </c>
      <c r="R43" s="32" t="n"/>
      <c r="S43" s="37">
        <f>IF(R43="","",R43+Q43)</f>
        <v/>
      </c>
      <c r="T43" s="32" t="n"/>
      <c r="U43" s="37">
        <f>IF(S43="","",S43+T43)</f>
        <v/>
      </c>
      <c r="V43" s="32" t="n"/>
      <c r="W43" s="15">
        <f>IF(OR(S43="",V43=""),"",IF(S43&lt;=V43,"Innerhalb Mietspiegel","Prüfung erforderlich"))</f>
        <v/>
      </c>
      <c r="X43" s="2" t="n"/>
      <c r="Y43" s="15">
        <f>IF(A43="","",IF(X43="Ja","Manuelle Prüfung",IF(W43="Innerhalb Mietspiegel","Bereit zur Prüfung","Überprüfung erforderlich")))</f>
        <v/>
      </c>
      <c r="Z43" s="3" t="n"/>
    </row>
    <row r="44">
      <c r="A44" s="2" t="n"/>
      <c r="B44" s="3" t="n"/>
      <c r="C44" s="2" t="n"/>
      <c r="D44" s="3" t="n"/>
      <c r="E44" s="3" t="n"/>
      <c r="F44" s="30" t="n"/>
      <c r="G44" s="31" t="n"/>
      <c r="H44" s="31" t="n"/>
      <c r="I44" s="31" t="n"/>
      <c r="J44" s="2" t="n"/>
      <c r="K44" s="32" t="n"/>
      <c r="L44" s="32" t="n"/>
      <c r="M44" s="32" t="n"/>
      <c r="N44" s="37">
        <f>IF(K44="","",MAX(0,K44-L44-M44))</f>
        <v/>
      </c>
      <c r="O44" s="38">
        <f>IF(J44="","",IFERROR(VLOOKUP(J44,'Auswertung'!$J$14:$K$17,2,FALSE),0))</f>
        <v/>
      </c>
      <c r="P44" s="37">
        <f>IF(N44="","",N44*O44)</f>
        <v/>
      </c>
      <c r="Q44" s="37">
        <f>IF(P44="","",P44/12)</f>
        <v/>
      </c>
      <c r="R44" s="32" t="n"/>
      <c r="S44" s="37">
        <f>IF(R44="","",R44+Q44)</f>
        <v/>
      </c>
      <c r="T44" s="32" t="n"/>
      <c r="U44" s="37">
        <f>IF(S44="","",S44+T44)</f>
        <v/>
      </c>
      <c r="V44" s="32" t="n"/>
      <c r="W44" s="15">
        <f>IF(OR(S44="",V44=""),"",IF(S44&lt;=V44,"Innerhalb Mietspiegel","Prüfung erforderlich"))</f>
        <v/>
      </c>
      <c r="X44" s="2" t="n"/>
      <c r="Y44" s="15">
        <f>IF(A44="","",IF(X44="Ja","Manuelle Prüfung",IF(W44="Innerhalb Mietspiegel","Bereit zur Prüfung","Überprüfung erforderlich")))</f>
        <v/>
      </c>
      <c r="Z44" s="3" t="n"/>
    </row>
    <row r="45">
      <c r="A45" s="2" t="n"/>
      <c r="B45" s="3" t="n"/>
      <c r="C45" s="2" t="n"/>
      <c r="D45" s="3" t="n"/>
      <c r="E45" s="3" t="n"/>
      <c r="F45" s="30" t="n"/>
      <c r="G45" s="31" t="n"/>
      <c r="H45" s="31" t="n"/>
      <c r="I45" s="31" t="n"/>
      <c r="J45" s="2" t="n"/>
      <c r="K45" s="32" t="n"/>
      <c r="L45" s="32" t="n"/>
      <c r="M45" s="32" t="n"/>
      <c r="N45" s="37">
        <f>IF(K45="","",MAX(0,K45-L45-M45))</f>
        <v/>
      </c>
      <c r="O45" s="38">
        <f>IF(J45="","",IFERROR(VLOOKUP(J45,'Auswertung'!$J$14:$K$17,2,FALSE),0))</f>
        <v/>
      </c>
      <c r="P45" s="37">
        <f>IF(N45="","",N45*O45)</f>
        <v/>
      </c>
      <c r="Q45" s="37">
        <f>IF(P45="","",P45/12)</f>
        <v/>
      </c>
      <c r="R45" s="32" t="n"/>
      <c r="S45" s="37">
        <f>IF(R45="","",R45+Q45)</f>
        <v/>
      </c>
      <c r="T45" s="32" t="n"/>
      <c r="U45" s="37">
        <f>IF(S45="","",S45+T45)</f>
        <v/>
      </c>
      <c r="V45" s="32" t="n"/>
      <c r="W45" s="15">
        <f>IF(OR(S45="",V45=""),"",IF(S45&lt;=V45,"Innerhalb Mietspiegel","Prüfung erforderlich"))</f>
        <v/>
      </c>
      <c r="X45" s="2" t="n"/>
      <c r="Y45" s="15">
        <f>IF(A45="","",IF(X45="Ja","Manuelle Prüfung",IF(W45="Innerhalb Mietspiegel","Bereit zur Prüfung","Überprüfung erforderlich")))</f>
        <v/>
      </c>
      <c r="Z45" s="3" t="n"/>
    </row>
    <row r="46">
      <c r="A46" s="2" t="n"/>
      <c r="B46" s="3" t="n"/>
      <c r="C46" s="2" t="n"/>
      <c r="D46" s="3" t="n"/>
      <c r="E46" s="3" t="n"/>
      <c r="F46" s="30" t="n"/>
      <c r="G46" s="31" t="n"/>
      <c r="H46" s="31" t="n"/>
      <c r="I46" s="31" t="n"/>
      <c r="J46" s="2" t="n"/>
      <c r="K46" s="32" t="n"/>
      <c r="L46" s="32" t="n"/>
      <c r="M46" s="32" t="n"/>
      <c r="N46" s="37">
        <f>IF(K46="","",MAX(0,K46-L46-M46))</f>
        <v/>
      </c>
      <c r="O46" s="38">
        <f>IF(J46="","",IFERROR(VLOOKUP(J46,'Auswertung'!$J$14:$K$17,2,FALSE),0))</f>
        <v/>
      </c>
      <c r="P46" s="37">
        <f>IF(N46="","",N46*O46)</f>
        <v/>
      </c>
      <c r="Q46" s="37">
        <f>IF(P46="","",P46/12)</f>
        <v/>
      </c>
      <c r="R46" s="32" t="n"/>
      <c r="S46" s="37">
        <f>IF(R46="","",R46+Q46)</f>
        <v/>
      </c>
      <c r="T46" s="32" t="n"/>
      <c r="U46" s="37">
        <f>IF(S46="","",S46+T46)</f>
        <v/>
      </c>
      <c r="V46" s="32" t="n"/>
      <c r="W46" s="15">
        <f>IF(OR(S46="",V46=""),"",IF(S46&lt;=V46,"Innerhalb Mietspiegel","Prüfung erforderlich"))</f>
        <v/>
      </c>
      <c r="X46" s="2" t="n"/>
      <c r="Y46" s="15">
        <f>IF(A46="","",IF(X46="Ja","Manuelle Prüfung",IF(W46="Innerhalb Mietspiegel","Bereit zur Prüfung","Überprüfung erforderlich")))</f>
        <v/>
      </c>
      <c r="Z46" s="3" t="n"/>
    </row>
    <row r="47">
      <c r="A47" s="2" t="n"/>
      <c r="B47" s="3" t="n"/>
      <c r="C47" s="2" t="n"/>
      <c r="D47" s="3" t="n"/>
      <c r="E47" s="3" t="n"/>
      <c r="F47" s="30" t="n"/>
      <c r="G47" s="31" t="n"/>
      <c r="H47" s="31" t="n"/>
      <c r="I47" s="31" t="n"/>
      <c r="J47" s="2" t="n"/>
      <c r="K47" s="32" t="n"/>
      <c r="L47" s="32" t="n"/>
      <c r="M47" s="32" t="n"/>
      <c r="N47" s="37">
        <f>IF(K47="","",MAX(0,K47-L47-M47))</f>
        <v/>
      </c>
      <c r="O47" s="38">
        <f>IF(J47="","",IFERROR(VLOOKUP(J47,'Auswertung'!$J$14:$K$17,2,FALSE),0))</f>
        <v/>
      </c>
      <c r="P47" s="37">
        <f>IF(N47="","",N47*O47)</f>
        <v/>
      </c>
      <c r="Q47" s="37">
        <f>IF(P47="","",P47/12)</f>
        <v/>
      </c>
      <c r="R47" s="32" t="n"/>
      <c r="S47" s="37">
        <f>IF(R47="","",R47+Q47)</f>
        <v/>
      </c>
      <c r="T47" s="32" t="n"/>
      <c r="U47" s="37">
        <f>IF(S47="","",S47+T47)</f>
        <v/>
      </c>
      <c r="V47" s="32" t="n"/>
      <c r="W47" s="15">
        <f>IF(OR(S47="",V47=""),"",IF(S47&lt;=V47,"Innerhalb Mietspiegel","Prüfung erforderlich"))</f>
        <v/>
      </c>
      <c r="X47" s="2" t="n"/>
      <c r="Y47" s="15">
        <f>IF(A47="","",IF(X47="Ja","Manuelle Prüfung",IF(W47="Innerhalb Mietspiegel","Bereit zur Prüfung","Überprüfung erforderlich")))</f>
        <v/>
      </c>
      <c r="Z47" s="3" t="n"/>
    </row>
    <row r="48">
      <c r="A48" s="2" t="n"/>
      <c r="B48" s="3" t="n"/>
      <c r="C48" s="2" t="n"/>
      <c r="D48" s="3" t="n"/>
      <c r="E48" s="3" t="n"/>
      <c r="F48" s="30" t="n"/>
      <c r="G48" s="31" t="n"/>
      <c r="H48" s="31" t="n"/>
      <c r="I48" s="31" t="n"/>
      <c r="J48" s="2" t="n"/>
      <c r="K48" s="32" t="n"/>
      <c r="L48" s="32" t="n"/>
      <c r="M48" s="32" t="n"/>
      <c r="N48" s="37">
        <f>IF(K48="","",MAX(0,K48-L48-M48))</f>
        <v/>
      </c>
      <c r="O48" s="38">
        <f>IF(J48="","",IFERROR(VLOOKUP(J48,'Auswertung'!$J$14:$K$17,2,FALSE),0))</f>
        <v/>
      </c>
      <c r="P48" s="37">
        <f>IF(N48="","",N48*O48)</f>
        <v/>
      </c>
      <c r="Q48" s="37">
        <f>IF(P48="","",P48/12)</f>
        <v/>
      </c>
      <c r="R48" s="32" t="n"/>
      <c r="S48" s="37">
        <f>IF(R48="","",R48+Q48)</f>
        <v/>
      </c>
      <c r="T48" s="32" t="n"/>
      <c r="U48" s="37">
        <f>IF(S48="","",S48+T48)</f>
        <v/>
      </c>
      <c r="V48" s="32" t="n"/>
      <c r="W48" s="15">
        <f>IF(OR(S48="",V48=""),"",IF(S48&lt;=V48,"Innerhalb Mietspiegel","Prüfung erforderlich"))</f>
        <v/>
      </c>
      <c r="X48" s="2" t="n"/>
      <c r="Y48" s="15">
        <f>IF(A48="","",IF(X48="Ja","Manuelle Prüfung",IF(W48="Innerhalb Mietspiegel","Bereit zur Prüfung","Überprüfung erforderlich")))</f>
        <v/>
      </c>
      <c r="Z48" s="3" t="n"/>
    </row>
    <row r="49">
      <c r="A49" s="2" t="n"/>
      <c r="B49" s="3" t="n"/>
      <c r="C49" s="2" t="n"/>
      <c r="D49" s="3" t="n"/>
      <c r="E49" s="3" t="n"/>
      <c r="F49" s="30" t="n"/>
      <c r="G49" s="31" t="n"/>
      <c r="H49" s="31" t="n"/>
      <c r="I49" s="31" t="n"/>
      <c r="J49" s="2" t="n"/>
      <c r="K49" s="32" t="n"/>
      <c r="L49" s="32" t="n"/>
      <c r="M49" s="32" t="n"/>
      <c r="N49" s="37">
        <f>IF(K49="","",MAX(0,K49-L49-M49))</f>
        <v/>
      </c>
      <c r="O49" s="38">
        <f>IF(J49="","",IFERROR(VLOOKUP(J49,'Auswertung'!$J$14:$K$17,2,FALSE),0))</f>
        <v/>
      </c>
      <c r="P49" s="37">
        <f>IF(N49="","",N49*O49)</f>
        <v/>
      </c>
      <c r="Q49" s="37">
        <f>IF(P49="","",P49/12)</f>
        <v/>
      </c>
      <c r="R49" s="32" t="n"/>
      <c r="S49" s="37">
        <f>IF(R49="","",R49+Q49)</f>
        <v/>
      </c>
      <c r="T49" s="32" t="n"/>
      <c r="U49" s="37">
        <f>IF(S49="","",S49+T49)</f>
        <v/>
      </c>
      <c r="V49" s="32" t="n"/>
      <c r="W49" s="15">
        <f>IF(OR(S49="",V49=""),"",IF(S49&lt;=V49,"Innerhalb Mietspiegel","Prüfung erforderlich"))</f>
        <v/>
      </c>
      <c r="X49" s="2" t="n"/>
      <c r="Y49" s="15">
        <f>IF(A49="","",IF(X49="Ja","Manuelle Prüfung",IF(W49="Innerhalb Mietspiegel","Bereit zur Prüfung","Überprüfung erforderlich")))</f>
        <v/>
      </c>
      <c r="Z49" s="3" t="n"/>
    </row>
    <row r="50">
      <c r="A50" s="2" t="n"/>
      <c r="B50" s="3" t="n"/>
      <c r="C50" s="2" t="n"/>
      <c r="D50" s="3" t="n"/>
      <c r="E50" s="3" t="n"/>
      <c r="F50" s="30" t="n"/>
      <c r="G50" s="31" t="n"/>
      <c r="H50" s="31" t="n"/>
      <c r="I50" s="31" t="n"/>
      <c r="J50" s="2" t="n"/>
      <c r="K50" s="32" t="n"/>
      <c r="L50" s="32" t="n"/>
      <c r="M50" s="32" t="n"/>
      <c r="N50" s="37">
        <f>IF(K50="","",MAX(0,K50-L50-M50))</f>
        <v/>
      </c>
      <c r="O50" s="38">
        <f>IF(J50="","",IFERROR(VLOOKUP(J50,'Auswertung'!$J$14:$K$17,2,FALSE),0))</f>
        <v/>
      </c>
      <c r="P50" s="37">
        <f>IF(N50="","",N50*O50)</f>
        <v/>
      </c>
      <c r="Q50" s="37">
        <f>IF(P50="","",P50/12)</f>
        <v/>
      </c>
      <c r="R50" s="32" t="n"/>
      <c r="S50" s="37">
        <f>IF(R50="","",R50+Q50)</f>
        <v/>
      </c>
      <c r="T50" s="32" t="n"/>
      <c r="U50" s="37">
        <f>IF(S50="","",S50+T50)</f>
        <v/>
      </c>
      <c r="V50" s="32" t="n"/>
      <c r="W50" s="15">
        <f>IF(OR(S50="",V50=""),"",IF(S50&lt;=V50,"Innerhalb Mietspiegel","Prüfung erforderlich"))</f>
        <v/>
      </c>
      <c r="X50" s="2" t="n"/>
      <c r="Y50" s="15">
        <f>IF(A50="","",IF(X50="Ja","Manuelle Prüfung",IF(W50="Innerhalb Mietspiegel","Bereit zur Prüfung","Überprüfung erforderlich")))</f>
        <v/>
      </c>
      <c r="Z50" s="3" t="n"/>
    </row>
    <row r="51">
      <c r="A51" s="2" t="n"/>
      <c r="B51" s="3" t="n"/>
      <c r="C51" s="2" t="n"/>
      <c r="D51" s="3" t="n"/>
      <c r="E51" s="3" t="n"/>
      <c r="F51" s="30" t="n"/>
      <c r="G51" s="31" t="n"/>
      <c r="H51" s="31" t="n"/>
      <c r="I51" s="31" t="n"/>
      <c r="J51" s="2" t="n"/>
      <c r="K51" s="32" t="n"/>
      <c r="L51" s="32" t="n"/>
      <c r="M51" s="32" t="n"/>
      <c r="N51" s="37">
        <f>IF(K51="","",MAX(0,K51-L51-M51))</f>
        <v/>
      </c>
      <c r="O51" s="38">
        <f>IF(J51="","",IFERROR(VLOOKUP(J51,'Auswertung'!$J$14:$K$17,2,FALSE),0))</f>
        <v/>
      </c>
      <c r="P51" s="37">
        <f>IF(N51="","",N51*O51)</f>
        <v/>
      </c>
      <c r="Q51" s="37">
        <f>IF(P51="","",P51/12)</f>
        <v/>
      </c>
      <c r="R51" s="32" t="n"/>
      <c r="S51" s="37">
        <f>IF(R51="","",R51+Q51)</f>
        <v/>
      </c>
      <c r="T51" s="32" t="n"/>
      <c r="U51" s="37">
        <f>IF(S51="","",S51+T51)</f>
        <v/>
      </c>
      <c r="V51" s="32" t="n"/>
      <c r="W51" s="15">
        <f>IF(OR(S51="",V51=""),"",IF(S51&lt;=V51,"Innerhalb Mietspiegel","Prüfung erforderlich"))</f>
        <v/>
      </c>
      <c r="X51" s="2" t="n"/>
      <c r="Y51" s="15">
        <f>IF(A51="","",IF(X51="Ja","Manuelle Prüfung",IF(W51="Innerhalb Mietspiegel","Bereit zur Prüfung","Überprüfung erforderlich")))</f>
        <v/>
      </c>
      <c r="Z51" s="3" t="n"/>
    </row>
    <row r="52">
      <c r="A52" s="2" t="n"/>
      <c r="B52" s="3" t="n"/>
      <c r="C52" s="2" t="n"/>
      <c r="D52" s="3" t="n"/>
      <c r="E52" s="3" t="n"/>
      <c r="F52" s="30" t="n"/>
      <c r="G52" s="31" t="n"/>
      <c r="H52" s="31" t="n"/>
      <c r="I52" s="31" t="n"/>
      <c r="J52" s="2" t="n"/>
      <c r="K52" s="32" t="n"/>
      <c r="L52" s="32" t="n"/>
      <c r="M52" s="32" t="n"/>
      <c r="N52" s="37">
        <f>IF(K52="","",MAX(0,K52-L52-M52))</f>
        <v/>
      </c>
      <c r="O52" s="38">
        <f>IF(J52="","",IFERROR(VLOOKUP(J52,'Auswertung'!$J$14:$K$17,2,FALSE),0))</f>
        <v/>
      </c>
      <c r="P52" s="37">
        <f>IF(N52="","",N52*O52)</f>
        <v/>
      </c>
      <c r="Q52" s="37">
        <f>IF(P52="","",P52/12)</f>
        <v/>
      </c>
      <c r="R52" s="32" t="n"/>
      <c r="S52" s="37">
        <f>IF(R52="","",R52+Q52)</f>
        <v/>
      </c>
      <c r="T52" s="32" t="n"/>
      <c r="U52" s="37">
        <f>IF(S52="","",S52+T52)</f>
        <v/>
      </c>
      <c r="V52" s="32" t="n"/>
      <c r="W52" s="15">
        <f>IF(OR(S52="",V52=""),"",IF(S52&lt;=V52,"Innerhalb Mietspiegel","Prüfung erforderlich"))</f>
        <v/>
      </c>
      <c r="X52" s="2" t="n"/>
      <c r="Y52" s="15">
        <f>IF(A52="","",IF(X52="Ja","Manuelle Prüfung",IF(W52="Innerhalb Mietspiegel","Bereit zur Prüfung","Überprüfung erforderlich")))</f>
        <v/>
      </c>
      <c r="Z52" s="3" t="n"/>
    </row>
    <row r="53">
      <c r="A53" s="2" t="n"/>
      <c r="B53" s="3" t="n"/>
      <c r="C53" s="2" t="n"/>
      <c r="D53" s="3" t="n"/>
      <c r="E53" s="3" t="n"/>
      <c r="F53" s="30" t="n"/>
      <c r="G53" s="31" t="n"/>
      <c r="H53" s="31" t="n"/>
      <c r="I53" s="31" t="n"/>
      <c r="J53" s="2" t="n"/>
      <c r="K53" s="32" t="n"/>
      <c r="L53" s="32" t="n"/>
      <c r="M53" s="32" t="n"/>
      <c r="N53" s="37">
        <f>IF(K53="","",MAX(0,K53-L53-M53))</f>
        <v/>
      </c>
      <c r="O53" s="38">
        <f>IF(J53="","",IFERROR(VLOOKUP(J53,'Auswertung'!$J$14:$K$17,2,FALSE),0))</f>
        <v/>
      </c>
      <c r="P53" s="37">
        <f>IF(N53="","",N53*O53)</f>
        <v/>
      </c>
      <c r="Q53" s="37">
        <f>IF(P53="","",P53/12)</f>
        <v/>
      </c>
      <c r="R53" s="32" t="n"/>
      <c r="S53" s="37">
        <f>IF(R53="","",R53+Q53)</f>
        <v/>
      </c>
      <c r="T53" s="32" t="n"/>
      <c r="U53" s="37">
        <f>IF(S53="","",S53+T53)</f>
        <v/>
      </c>
      <c r="V53" s="32" t="n"/>
      <c r="W53" s="15">
        <f>IF(OR(S53="",V53=""),"",IF(S53&lt;=V53,"Innerhalb Mietspiegel","Prüfung erforderlich"))</f>
        <v/>
      </c>
      <c r="X53" s="2" t="n"/>
      <c r="Y53" s="15">
        <f>IF(A53="","",IF(X53="Ja","Manuelle Prüfung",IF(W53="Innerhalb Mietspiegel","Bereit zur Prüfung","Überprüfung erforderlich")))</f>
        <v/>
      </c>
      <c r="Z53" s="3" t="n"/>
    </row>
    <row r="54">
      <c r="A54" s="2" t="n"/>
      <c r="B54" s="3" t="n"/>
      <c r="C54" s="2" t="n"/>
      <c r="D54" s="3" t="n"/>
      <c r="E54" s="3" t="n"/>
      <c r="F54" s="30" t="n"/>
      <c r="G54" s="31" t="n"/>
      <c r="H54" s="31" t="n"/>
      <c r="I54" s="31" t="n"/>
      <c r="J54" s="2" t="n"/>
      <c r="K54" s="32" t="n"/>
      <c r="L54" s="32" t="n"/>
      <c r="M54" s="32" t="n"/>
      <c r="N54" s="37">
        <f>IF(K54="","",MAX(0,K54-L54-M54))</f>
        <v/>
      </c>
      <c r="O54" s="38">
        <f>IF(J54="","",IFERROR(VLOOKUP(J54,'Auswertung'!$J$14:$K$17,2,FALSE),0))</f>
        <v/>
      </c>
      <c r="P54" s="37">
        <f>IF(N54="","",N54*O54)</f>
        <v/>
      </c>
      <c r="Q54" s="37">
        <f>IF(P54="","",P54/12)</f>
        <v/>
      </c>
      <c r="R54" s="32" t="n"/>
      <c r="S54" s="37">
        <f>IF(R54="","",R54+Q54)</f>
        <v/>
      </c>
      <c r="T54" s="32" t="n"/>
      <c r="U54" s="37">
        <f>IF(S54="","",S54+T54)</f>
        <v/>
      </c>
      <c r="V54" s="32" t="n"/>
      <c r="W54" s="15">
        <f>IF(OR(S54="",V54=""),"",IF(S54&lt;=V54,"Innerhalb Mietspiegel","Prüfung erforderlich"))</f>
        <v/>
      </c>
      <c r="X54" s="2" t="n"/>
      <c r="Y54" s="15">
        <f>IF(A54="","",IF(X54="Ja","Manuelle Prüfung",IF(W54="Innerhalb Mietspiegel","Bereit zur Prüfung","Überprüfung erforderlich")))</f>
        <v/>
      </c>
      <c r="Z54" s="3" t="n"/>
    </row>
    <row r="55">
      <c r="A55" s="2" t="n"/>
      <c r="B55" s="3" t="n"/>
      <c r="C55" s="2" t="n"/>
      <c r="D55" s="3" t="n"/>
      <c r="E55" s="3" t="n"/>
      <c r="F55" s="30" t="n"/>
      <c r="G55" s="31" t="n"/>
      <c r="H55" s="31" t="n"/>
      <c r="I55" s="31" t="n"/>
      <c r="J55" s="2" t="n"/>
      <c r="K55" s="32" t="n"/>
      <c r="L55" s="32" t="n"/>
      <c r="M55" s="32" t="n"/>
      <c r="N55" s="37">
        <f>IF(K55="","",MAX(0,K55-L55-M55))</f>
        <v/>
      </c>
      <c r="O55" s="38">
        <f>IF(J55="","",IFERROR(VLOOKUP(J55,'Auswertung'!$J$14:$K$17,2,FALSE),0))</f>
        <v/>
      </c>
      <c r="P55" s="37">
        <f>IF(N55="","",N55*O55)</f>
        <v/>
      </c>
      <c r="Q55" s="37">
        <f>IF(P55="","",P55/12)</f>
        <v/>
      </c>
      <c r="R55" s="32" t="n"/>
      <c r="S55" s="37">
        <f>IF(R55="","",R55+Q55)</f>
        <v/>
      </c>
      <c r="T55" s="32" t="n"/>
      <c r="U55" s="37">
        <f>IF(S55="","",S55+T55)</f>
        <v/>
      </c>
      <c r="V55" s="32" t="n"/>
      <c r="W55" s="15">
        <f>IF(OR(S55="",V55=""),"",IF(S55&lt;=V55,"Innerhalb Mietspiegel","Prüfung erforderlich"))</f>
        <v/>
      </c>
      <c r="X55" s="2" t="n"/>
      <c r="Y55" s="15">
        <f>IF(A55="","",IF(X55="Ja","Manuelle Prüfung",IF(W55="Innerhalb Mietspiegel","Bereit zur Prüfung","Überprüfung erforderlich")))</f>
        <v/>
      </c>
      <c r="Z55" s="3" t="n"/>
    </row>
    <row r="56">
      <c r="A56" s="2" t="n"/>
      <c r="B56" s="3" t="n"/>
      <c r="C56" s="2" t="n"/>
      <c r="D56" s="3" t="n"/>
      <c r="E56" s="3" t="n"/>
      <c r="F56" s="30" t="n"/>
      <c r="G56" s="31" t="n"/>
      <c r="H56" s="31" t="n"/>
      <c r="I56" s="31" t="n"/>
      <c r="J56" s="2" t="n"/>
      <c r="K56" s="32" t="n"/>
      <c r="L56" s="32" t="n"/>
      <c r="M56" s="32" t="n"/>
      <c r="N56" s="37">
        <f>IF(K56="","",MAX(0,K56-L56-M56))</f>
        <v/>
      </c>
      <c r="O56" s="38">
        <f>IF(J56="","",IFERROR(VLOOKUP(J56,'Auswertung'!$J$14:$K$17,2,FALSE),0))</f>
        <v/>
      </c>
      <c r="P56" s="37">
        <f>IF(N56="","",N56*O56)</f>
        <v/>
      </c>
      <c r="Q56" s="37">
        <f>IF(P56="","",P56/12)</f>
        <v/>
      </c>
      <c r="R56" s="32" t="n"/>
      <c r="S56" s="37">
        <f>IF(R56="","",R56+Q56)</f>
        <v/>
      </c>
      <c r="T56" s="32" t="n"/>
      <c r="U56" s="37">
        <f>IF(S56="","",S56+T56)</f>
        <v/>
      </c>
      <c r="V56" s="32" t="n"/>
      <c r="W56" s="15">
        <f>IF(OR(S56="",V56=""),"",IF(S56&lt;=V56,"Innerhalb Mietspiegel","Prüfung erforderlich"))</f>
        <v/>
      </c>
      <c r="X56" s="2" t="n"/>
      <c r="Y56" s="15">
        <f>IF(A56="","",IF(X56="Ja","Manuelle Prüfung",IF(W56="Innerhalb Mietspiegel","Bereit zur Prüfung","Überprüfung erforderlich")))</f>
        <v/>
      </c>
      <c r="Z56" s="3" t="n"/>
    </row>
    <row r="57">
      <c r="A57" s="2" t="n"/>
      <c r="B57" s="3" t="n"/>
      <c r="C57" s="2" t="n"/>
      <c r="D57" s="3" t="n"/>
      <c r="E57" s="3" t="n"/>
      <c r="F57" s="30" t="n"/>
      <c r="G57" s="31" t="n"/>
      <c r="H57" s="31" t="n"/>
      <c r="I57" s="31" t="n"/>
      <c r="J57" s="2" t="n"/>
      <c r="K57" s="32" t="n"/>
      <c r="L57" s="32" t="n"/>
      <c r="M57" s="32" t="n"/>
      <c r="N57" s="37">
        <f>IF(K57="","",MAX(0,K57-L57-M57))</f>
        <v/>
      </c>
      <c r="O57" s="38">
        <f>IF(J57="","",IFERROR(VLOOKUP(J57,'Auswertung'!$J$14:$K$17,2,FALSE),0))</f>
        <v/>
      </c>
      <c r="P57" s="37">
        <f>IF(N57="","",N57*O57)</f>
        <v/>
      </c>
      <c r="Q57" s="37">
        <f>IF(P57="","",P57/12)</f>
        <v/>
      </c>
      <c r="R57" s="32" t="n"/>
      <c r="S57" s="37">
        <f>IF(R57="","",R57+Q57)</f>
        <v/>
      </c>
      <c r="T57" s="32" t="n"/>
      <c r="U57" s="37">
        <f>IF(S57="","",S57+T57)</f>
        <v/>
      </c>
      <c r="V57" s="32" t="n"/>
      <c r="W57" s="15">
        <f>IF(OR(S57="",V57=""),"",IF(S57&lt;=V57,"Innerhalb Mietspiegel","Prüfung erforderlich"))</f>
        <v/>
      </c>
      <c r="X57" s="2" t="n"/>
      <c r="Y57" s="15">
        <f>IF(A57="","",IF(X57="Ja","Manuelle Prüfung",IF(W57="Innerhalb Mietspiegel","Bereit zur Prüfung","Überprüfung erforderlich")))</f>
        <v/>
      </c>
      <c r="Z57" s="3" t="n"/>
    </row>
    <row r="58">
      <c r="A58" s="2" t="n"/>
      <c r="B58" s="3" t="n"/>
      <c r="C58" s="2" t="n"/>
      <c r="D58" s="3" t="n"/>
      <c r="E58" s="3" t="n"/>
      <c r="F58" s="30" t="n"/>
      <c r="G58" s="31" t="n"/>
      <c r="H58" s="31" t="n"/>
      <c r="I58" s="31" t="n"/>
      <c r="J58" s="2" t="n"/>
      <c r="K58" s="32" t="n"/>
      <c r="L58" s="32" t="n"/>
      <c r="M58" s="32" t="n"/>
      <c r="N58" s="37">
        <f>IF(K58="","",MAX(0,K58-L58-M58))</f>
        <v/>
      </c>
      <c r="O58" s="38">
        <f>IF(J58="","",IFERROR(VLOOKUP(J58,'Auswertung'!$J$14:$K$17,2,FALSE),0))</f>
        <v/>
      </c>
      <c r="P58" s="37">
        <f>IF(N58="","",N58*O58)</f>
        <v/>
      </c>
      <c r="Q58" s="37">
        <f>IF(P58="","",P58/12)</f>
        <v/>
      </c>
      <c r="R58" s="32" t="n"/>
      <c r="S58" s="37">
        <f>IF(R58="","",R58+Q58)</f>
        <v/>
      </c>
      <c r="T58" s="32" t="n"/>
      <c r="U58" s="37">
        <f>IF(S58="","",S58+T58)</f>
        <v/>
      </c>
      <c r="V58" s="32" t="n"/>
      <c r="W58" s="15">
        <f>IF(OR(S58="",V58=""),"",IF(S58&lt;=V58,"Innerhalb Mietspiegel","Prüfung erforderlich"))</f>
        <v/>
      </c>
      <c r="X58" s="2" t="n"/>
      <c r="Y58" s="15">
        <f>IF(A58="","",IF(X58="Ja","Manuelle Prüfung",IF(W58="Innerhalb Mietspiegel","Bereit zur Prüfung","Überprüfung erforderlich")))</f>
        <v/>
      </c>
      <c r="Z58" s="3" t="n"/>
    </row>
    <row r="59">
      <c r="A59" s="2" t="n"/>
      <c r="B59" s="3" t="n"/>
      <c r="C59" s="2" t="n"/>
      <c r="D59" s="3" t="n"/>
      <c r="E59" s="3" t="n"/>
      <c r="F59" s="30" t="n"/>
      <c r="G59" s="31" t="n"/>
      <c r="H59" s="31" t="n"/>
      <c r="I59" s="31" t="n"/>
      <c r="J59" s="2" t="n"/>
      <c r="K59" s="32" t="n"/>
      <c r="L59" s="32" t="n"/>
      <c r="M59" s="32" t="n"/>
      <c r="N59" s="37">
        <f>IF(K59="","",MAX(0,K59-L59-M59))</f>
        <v/>
      </c>
      <c r="O59" s="38">
        <f>IF(J59="","",IFERROR(VLOOKUP(J59,'Auswertung'!$J$14:$K$17,2,FALSE),0))</f>
        <v/>
      </c>
      <c r="P59" s="37">
        <f>IF(N59="","",N59*O59)</f>
        <v/>
      </c>
      <c r="Q59" s="37">
        <f>IF(P59="","",P59/12)</f>
        <v/>
      </c>
      <c r="R59" s="32" t="n"/>
      <c r="S59" s="37">
        <f>IF(R59="","",R59+Q59)</f>
        <v/>
      </c>
      <c r="T59" s="32" t="n"/>
      <c r="U59" s="37">
        <f>IF(S59="","",S59+T59)</f>
        <v/>
      </c>
      <c r="V59" s="32" t="n"/>
      <c r="W59" s="15">
        <f>IF(OR(S59="",V59=""),"",IF(S59&lt;=V59,"Innerhalb Mietspiegel","Prüfung erforderlich"))</f>
        <v/>
      </c>
      <c r="X59" s="2" t="n"/>
      <c r="Y59" s="15">
        <f>IF(A59="","",IF(X59="Ja","Manuelle Prüfung",IF(W59="Innerhalb Mietspiegel","Bereit zur Prüfung","Überprüfung erforderlich")))</f>
        <v/>
      </c>
      <c r="Z59" s="3" t="n"/>
    </row>
    <row r="60">
      <c r="A60" s="2" t="n"/>
      <c r="B60" s="3" t="n"/>
      <c r="C60" s="2" t="n"/>
      <c r="D60" s="3" t="n"/>
      <c r="E60" s="3" t="n"/>
      <c r="F60" s="30" t="n"/>
      <c r="G60" s="31" t="n"/>
      <c r="H60" s="31" t="n"/>
      <c r="I60" s="31" t="n"/>
      <c r="J60" s="2" t="n"/>
      <c r="K60" s="32" t="n"/>
      <c r="L60" s="32" t="n"/>
      <c r="M60" s="32" t="n"/>
      <c r="N60" s="37">
        <f>IF(K60="","",MAX(0,K60-L60-M60))</f>
        <v/>
      </c>
      <c r="O60" s="38">
        <f>IF(J60="","",IFERROR(VLOOKUP(J60,'Auswertung'!$J$14:$K$17,2,FALSE),0))</f>
        <v/>
      </c>
      <c r="P60" s="37">
        <f>IF(N60="","",N60*O60)</f>
        <v/>
      </c>
      <c r="Q60" s="37">
        <f>IF(P60="","",P60/12)</f>
        <v/>
      </c>
      <c r="R60" s="32" t="n"/>
      <c r="S60" s="37">
        <f>IF(R60="","",R60+Q60)</f>
        <v/>
      </c>
      <c r="T60" s="32" t="n"/>
      <c r="U60" s="37">
        <f>IF(S60="","",S60+T60)</f>
        <v/>
      </c>
      <c r="V60" s="32" t="n"/>
      <c r="W60" s="15">
        <f>IF(OR(S60="",V60=""),"",IF(S60&lt;=V60,"Innerhalb Mietspiegel","Prüfung erforderlich"))</f>
        <v/>
      </c>
      <c r="X60" s="2" t="n"/>
      <c r="Y60" s="15">
        <f>IF(A60="","",IF(X60="Ja","Manuelle Prüfung",IF(W60="Innerhalb Mietspiegel","Bereit zur Prüfung","Überprüfung erforderlich")))</f>
        <v/>
      </c>
      <c r="Z60" s="3" t="n"/>
    </row>
    <row r="61">
      <c r="A61" s="2" t="n"/>
      <c r="B61" s="3" t="n"/>
      <c r="C61" s="2" t="n"/>
      <c r="D61" s="3" t="n"/>
      <c r="E61" s="3" t="n"/>
      <c r="F61" s="30" t="n"/>
      <c r="G61" s="31" t="n"/>
      <c r="H61" s="31" t="n"/>
      <c r="I61" s="31" t="n"/>
      <c r="J61" s="2" t="n"/>
      <c r="K61" s="32" t="n"/>
      <c r="L61" s="32" t="n"/>
      <c r="M61" s="32" t="n"/>
      <c r="N61" s="37">
        <f>IF(K61="","",MAX(0,K61-L61-M61))</f>
        <v/>
      </c>
      <c r="O61" s="38">
        <f>IF(J61="","",IFERROR(VLOOKUP(J61,'Auswertung'!$J$14:$K$17,2,FALSE),0))</f>
        <v/>
      </c>
      <c r="P61" s="37">
        <f>IF(N61="","",N61*O61)</f>
        <v/>
      </c>
      <c r="Q61" s="37">
        <f>IF(P61="","",P61/12)</f>
        <v/>
      </c>
      <c r="R61" s="32" t="n"/>
      <c r="S61" s="37">
        <f>IF(R61="","",R61+Q61)</f>
        <v/>
      </c>
      <c r="T61" s="32" t="n"/>
      <c r="U61" s="37">
        <f>IF(S61="","",S61+T61)</f>
        <v/>
      </c>
      <c r="V61" s="32" t="n"/>
      <c r="W61" s="15">
        <f>IF(OR(S61="",V61=""),"",IF(S61&lt;=V61,"Innerhalb Mietspiegel","Prüfung erforderlich"))</f>
        <v/>
      </c>
      <c r="X61" s="2" t="n"/>
      <c r="Y61" s="15">
        <f>IF(A61="","",IF(X61="Ja","Manuelle Prüfung",IF(W61="Innerhalb Mietspiegel","Bereit zur Prüfung","Überprüfung erforderlich")))</f>
        <v/>
      </c>
      <c r="Z61" s="3" t="n"/>
    </row>
    <row r="62">
      <c r="A62" s="2" t="n"/>
      <c r="B62" s="3" t="n"/>
      <c r="C62" s="2" t="n"/>
      <c r="D62" s="3" t="n"/>
      <c r="E62" s="3" t="n"/>
      <c r="F62" s="30" t="n"/>
      <c r="G62" s="31" t="n"/>
      <c r="H62" s="31" t="n"/>
      <c r="I62" s="31" t="n"/>
      <c r="J62" s="2" t="n"/>
      <c r="K62" s="32" t="n"/>
      <c r="L62" s="32" t="n"/>
      <c r="M62" s="32" t="n"/>
      <c r="N62" s="37">
        <f>IF(K62="","",MAX(0,K62-L62-M62))</f>
        <v/>
      </c>
      <c r="O62" s="38">
        <f>IF(J62="","",IFERROR(VLOOKUP(J62,'Auswertung'!$J$14:$K$17,2,FALSE),0))</f>
        <v/>
      </c>
      <c r="P62" s="37">
        <f>IF(N62="","",N62*O62)</f>
        <v/>
      </c>
      <c r="Q62" s="37">
        <f>IF(P62="","",P62/12)</f>
        <v/>
      </c>
      <c r="R62" s="32" t="n"/>
      <c r="S62" s="37">
        <f>IF(R62="","",R62+Q62)</f>
        <v/>
      </c>
      <c r="T62" s="32" t="n"/>
      <c r="U62" s="37">
        <f>IF(S62="","",S62+T62)</f>
        <v/>
      </c>
      <c r="V62" s="32" t="n"/>
      <c r="W62" s="15">
        <f>IF(OR(S62="",V62=""),"",IF(S62&lt;=V62,"Innerhalb Mietspiegel","Prüfung erforderlich"))</f>
        <v/>
      </c>
      <c r="X62" s="2" t="n"/>
      <c r="Y62" s="15">
        <f>IF(A62="","",IF(X62="Ja","Manuelle Prüfung",IF(W62="Innerhalb Mietspiegel","Bereit zur Prüfung","Überprüfung erforderlich")))</f>
        <v/>
      </c>
      <c r="Z62" s="3" t="n"/>
    </row>
    <row r="63">
      <c r="A63" s="2" t="n"/>
      <c r="B63" s="3" t="n"/>
      <c r="C63" s="2" t="n"/>
      <c r="D63" s="3" t="n"/>
      <c r="E63" s="3" t="n"/>
      <c r="F63" s="30" t="n"/>
      <c r="G63" s="31" t="n"/>
      <c r="H63" s="31" t="n"/>
      <c r="I63" s="31" t="n"/>
      <c r="J63" s="2" t="n"/>
      <c r="K63" s="32" t="n"/>
      <c r="L63" s="32" t="n"/>
      <c r="M63" s="32" t="n"/>
      <c r="N63" s="37">
        <f>IF(K63="","",MAX(0,K63-L63-M63))</f>
        <v/>
      </c>
      <c r="O63" s="38">
        <f>IF(J63="","",IFERROR(VLOOKUP(J63,'Auswertung'!$J$14:$K$17,2,FALSE),0))</f>
        <v/>
      </c>
      <c r="P63" s="37">
        <f>IF(N63="","",N63*O63)</f>
        <v/>
      </c>
      <c r="Q63" s="37">
        <f>IF(P63="","",P63/12)</f>
        <v/>
      </c>
      <c r="R63" s="32" t="n"/>
      <c r="S63" s="37">
        <f>IF(R63="","",R63+Q63)</f>
        <v/>
      </c>
      <c r="T63" s="32" t="n"/>
      <c r="U63" s="37">
        <f>IF(S63="","",S63+T63)</f>
        <v/>
      </c>
      <c r="V63" s="32" t="n"/>
      <c r="W63" s="15">
        <f>IF(OR(S63="",V63=""),"",IF(S63&lt;=V63,"Innerhalb Mietspiegel","Prüfung erforderlich"))</f>
        <v/>
      </c>
      <c r="X63" s="2" t="n"/>
      <c r="Y63" s="15">
        <f>IF(A63="","",IF(X63="Ja","Manuelle Prüfung",IF(W63="Innerhalb Mietspiegel","Bereit zur Prüfung","Überprüfung erforderlich")))</f>
        <v/>
      </c>
      <c r="Z63" s="3" t="n"/>
    </row>
    <row r="64">
      <c r="A64" s="2" t="n"/>
      <c r="B64" s="3" t="n"/>
      <c r="C64" s="2" t="n"/>
      <c r="D64" s="3" t="n"/>
      <c r="E64" s="3" t="n"/>
      <c r="F64" s="30" t="n"/>
      <c r="G64" s="31" t="n"/>
      <c r="H64" s="31" t="n"/>
      <c r="I64" s="31" t="n"/>
      <c r="J64" s="2" t="n"/>
      <c r="K64" s="32" t="n"/>
      <c r="L64" s="32" t="n"/>
      <c r="M64" s="32" t="n"/>
      <c r="N64" s="37">
        <f>IF(K64="","",MAX(0,K64-L64-M64))</f>
        <v/>
      </c>
      <c r="O64" s="38">
        <f>IF(J64="","",IFERROR(VLOOKUP(J64,'Auswertung'!$J$14:$K$17,2,FALSE),0))</f>
        <v/>
      </c>
      <c r="P64" s="37">
        <f>IF(N64="","",N64*O64)</f>
        <v/>
      </c>
      <c r="Q64" s="37">
        <f>IF(P64="","",P64/12)</f>
        <v/>
      </c>
      <c r="R64" s="32" t="n"/>
      <c r="S64" s="37">
        <f>IF(R64="","",R64+Q64)</f>
        <v/>
      </c>
      <c r="T64" s="32" t="n"/>
      <c r="U64" s="37">
        <f>IF(S64="","",S64+T64)</f>
        <v/>
      </c>
      <c r="V64" s="32" t="n"/>
      <c r="W64" s="15">
        <f>IF(OR(S64="",V64=""),"",IF(S64&lt;=V64,"Innerhalb Mietspiegel","Prüfung erforderlich"))</f>
        <v/>
      </c>
      <c r="X64" s="2" t="n"/>
      <c r="Y64" s="15">
        <f>IF(A64="","",IF(X64="Ja","Manuelle Prüfung",IF(W64="Innerhalb Mietspiegel","Bereit zur Prüfung","Überprüfung erforderlich")))</f>
        <v/>
      </c>
      <c r="Z64" s="3" t="n"/>
    </row>
    <row r="65">
      <c r="A65" s="2" t="n"/>
      <c r="B65" s="3" t="n"/>
      <c r="C65" s="2" t="n"/>
      <c r="D65" s="3" t="n"/>
      <c r="E65" s="3" t="n"/>
      <c r="F65" s="30" t="n"/>
      <c r="G65" s="31" t="n"/>
      <c r="H65" s="31" t="n"/>
      <c r="I65" s="31" t="n"/>
      <c r="J65" s="2" t="n"/>
      <c r="K65" s="32" t="n"/>
      <c r="L65" s="32" t="n"/>
      <c r="M65" s="32" t="n"/>
      <c r="N65" s="37">
        <f>IF(K65="","",MAX(0,K65-L65-M65))</f>
        <v/>
      </c>
      <c r="O65" s="38">
        <f>IF(J65="","",IFERROR(VLOOKUP(J65,'Auswertung'!$J$14:$K$17,2,FALSE),0))</f>
        <v/>
      </c>
      <c r="P65" s="37">
        <f>IF(N65="","",N65*O65)</f>
        <v/>
      </c>
      <c r="Q65" s="37">
        <f>IF(P65="","",P65/12)</f>
        <v/>
      </c>
      <c r="R65" s="32" t="n"/>
      <c r="S65" s="37">
        <f>IF(R65="","",R65+Q65)</f>
        <v/>
      </c>
      <c r="T65" s="32" t="n"/>
      <c r="U65" s="37">
        <f>IF(S65="","",S65+T65)</f>
        <v/>
      </c>
      <c r="V65" s="32" t="n"/>
      <c r="W65" s="15">
        <f>IF(OR(S65="",V65=""),"",IF(S65&lt;=V65,"Innerhalb Mietspiegel","Prüfung erforderlich"))</f>
        <v/>
      </c>
      <c r="X65" s="2" t="n"/>
      <c r="Y65" s="15">
        <f>IF(A65="","",IF(X65="Ja","Manuelle Prüfung",IF(W65="Innerhalb Mietspiegel","Bereit zur Prüfung","Überprüfung erforderlich")))</f>
        <v/>
      </c>
      <c r="Z65" s="3" t="n"/>
    </row>
    <row r="66">
      <c r="A66" s="2" t="n"/>
      <c r="B66" s="3" t="n"/>
      <c r="C66" s="2" t="n"/>
      <c r="D66" s="3" t="n"/>
      <c r="E66" s="3" t="n"/>
      <c r="F66" s="30" t="n"/>
      <c r="G66" s="31" t="n"/>
      <c r="H66" s="31" t="n"/>
      <c r="I66" s="31" t="n"/>
      <c r="J66" s="2" t="n"/>
      <c r="K66" s="32" t="n"/>
      <c r="L66" s="32" t="n"/>
      <c r="M66" s="32" t="n"/>
      <c r="N66" s="37">
        <f>IF(K66="","",MAX(0,K66-L66-M66))</f>
        <v/>
      </c>
      <c r="O66" s="38">
        <f>IF(J66="","",IFERROR(VLOOKUP(J66,'Auswertung'!$J$14:$K$17,2,FALSE),0))</f>
        <v/>
      </c>
      <c r="P66" s="37">
        <f>IF(N66="","",N66*O66)</f>
        <v/>
      </c>
      <c r="Q66" s="37">
        <f>IF(P66="","",P66/12)</f>
        <v/>
      </c>
      <c r="R66" s="32" t="n"/>
      <c r="S66" s="37">
        <f>IF(R66="","",R66+Q66)</f>
        <v/>
      </c>
      <c r="T66" s="32" t="n"/>
      <c r="U66" s="37">
        <f>IF(S66="","",S66+T66)</f>
        <v/>
      </c>
      <c r="V66" s="32" t="n"/>
      <c r="W66" s="15">
        <f>IF(OR(S66="",V66=""),"",IF(S66&lt;=V66,"Innerhalb Mietspiegel","Prüfung erforderlich"))</f>
        <v/>
      </c>
      <c r="X66" s="2" t="n"/>
      <c r="Y66" s="15">
        <f>IF(A66="","",IF(X66="Ja","Manuelle Prüfung",IF(W66="Innerhalb Mietspiegel","Bereit zur Prüfung","Überprüfung erforderlich")))</f>
        <v/>
      </c>
      <c r="Z66" s="3" t="n"/>
    </row>
    <row r="67">
      <c r="A67" s="2" t="n"/>
      <c r="B67" s="3" t="n"/>
      <c r="C67" s="2" t="n"/>
      <c r="D67" s="3" t="n"/>
      <c r="E67" s="3" t="n"/>
      <c r="F67" s="30" t="n"/>
      <c r="G67" s="31" t="n"/>
      <c r="H67" s="31" t="n"/>
      <c r="I67" s="31" t="n"/>
      <c r="J67" s="2" t="n"/>
      <c r="K67" s="32" t="n"/>
      <c r="L67" s="32" t="n"/>
      <c r="M67" s="32" t="n"/>
      <c r="N67" s="37">
        <f>IF(K67="","",MAX(0,K67-L67-M67))</f>
        <v/>
      </c>
      <c r="O67" s="38">
        <f>IF(J67="","",IFERROR(VLOOKUP(J67,'Auswertung'!$J$14:$K$17,2,FALSE),0))</f>
        <v/>
      </c>
      <c r="P67" s="37">
        <f>IF(N67="","",N67*O67)</f>
        <v/>
      </c>
      <c r="Q67" s="37">
        <f>IF(P67="","",P67/12)</f>
        <v/>
      </c>
      <c r="R67" s="32" t="n"/>
      <c r="S67" s="37">
        <f>IF(R67="","",R67+Q67)</f>
        <v/>
      </c>
      <c r="T67" s="32" t="n"/>
      <c r="U67" s="37">
        <f>IF(S67="","",S67+T67)</f>
        <v/>
      </c>
      <c r="V67" s="32" t="n"/>
      <c r="W67" s="15">
        <f>IF(OR(S67="",V67=""),"",IF(S67&lt;=V67,"Innerhalb Mietspiegel","Prüfung erforderlich"))</f>
        <v/>
      </c>
      <c r="X67" s="2" t="n"/>
      <c r="Y67" s="15">
        <f>IF(A67="","",IF(X67="Ja","Manuelle Prüfung",IF(W67="Innerhalb Mietspiegel","Bereit zur Prüfung","Überprüfung erforderlich")))</f>
        <v/>
      </c>
      <c r="Z67" s="3" t="n"/>
    </row>
    <row r="68">
      <c r="A68" s="2" t="n"/>
      <c r="B68" s="3" t="n"/>
      <c r="C68" s="2" t="n"/>
      <c r="D68" s="3" t="n"/>
      <c r="E68" s="3" t="n"/>
      <c r="F68" s="30" t="n"/>
      <c r="G68" s="31" t="n"/>
      <c r="H68" s="31" t="n"/>
      <c r="I68" s="31" t="n"/>
      <c r="J68" s="2" t="n"/>
      <c r="K68" s="32" t="n"/>
      <c r="L68" s="32" t="n"/>
      <c r="M68" s="32" t="n"/>
      <c r="N68" s="37">
        <f>IF(K68="","",MAX(0,K68-L68-M68))</f>
        <v/>
      </c>
      <c r="O68" s="38">
        <f>IF(J68="","",IFERROR(VLOOKUP(J68,'Auswertung'!$J$14:$K$17,2,FALSE),0))</f>
        <v/>
      </c>
      <c r="P68" s="37">
        <f>IF(N68="","",N68*O68)</f>
        <v/>
      </c>
      <c r="Q68" s="37">
        <f>IF(P68="","",P68/12)</f>
        <v/>
      </c>
      <c r="R68" s="32" t="n"/>
      <c r="S68" s="37">
        <f>IF(R68="","",R68+Q68)</f>
        <v/>
      </c>
      <c r="T68" s="32" t="n"/>
      <c r="U68" s="37">
        <f>IF(S68="","",S68+T68)</f>
        <v/>
      </c>
      <c r="V68" s="32" t="n"/>
      <c r="W68" s="15">
        <f>IF(OR(S68="",V68=""),"",IF(S68&lt;=V68,"Innerhalb Mietspiegel","Prüfung erforderlich"))</f>
        <v/>
      </c>
      <c r="X68" s="2" t="n"/>
      <c r="Y68" s="15">
        <f>IF(A68="","",IF(X68="Ja","Manuelle Prüfung",IF(W68="Innerhalb Mietspiegel","Bereit zur Prüfung","Überprüfung erforderlich")))</f>
        <v/>
      </c>
      <c r="Z68" s="3" t="n"/>
    </row>
    <row r="69">
      <c r="A69" s="2" t="n"/>
      <c r="B69" s="3" t="n"/>
      <c r="C69" s="2" t="n"/>
      <c r="D69" s="3" t="n"/>
      <c r="E69" s="3" t="n"/>
      <c r="F69" s="30" t="n"/>
      <c r="G69" s="31" t="n"/>
      <c r="H69" s="31" t="n"/>
      <c r="I69" s="31" t="n"/>
      <c r="J69" s="2" t="n"/>
      <c r="K69" s="32" t="n"/>
      <c r="L69" s="32" t="n"/>
      <c r="M69" s="32" t="n"/>
      <c r="N69" s="37">
        <f>IF(K69="","",MAX(0,K69-L69-M69))</f>
        <v/>
      </c>
      <c r="O69" s="38">
        <f>IF(J69="","",IFERROR(VLOOKUP(J69,'Auswertung'!$J$14:$K$17,2,FALSE),0))</f>
        <v/>
      </c>
      <c r="P69" s="37">
        <f>IF(N69="","",N69*O69)</f>
        <v/>
      </c>
      <c r="Q69" s="37">
        <f>IF(P69="","",P69/12)</f>
        <v/>
      </c>
      <c r="R69" s="32" t="n"/>
      <c r="S69" s="37">
        <f>IF(R69="","",R69+Q69)</f>
        <v/>
      </c>
      <c r="T69" s="32" t="n"/>
      <c r="U69" s="37">
        <f>IF(S69="","",S69+T69)</f>
        <v/>
      </c>
      <c r="V69" s="32" t="n"/>
      <c r="W69" s="15">
        <f>IF(OR(S69="",V69=""),"",IF(S69&lt;=V69,"Innerhalb Mietspiegel","Prüfung erforderlich"))</f>
        <v/>
      </c>
      <c r="X69" s="2" t="n"/>
      <c r="Y69" s="15">
        <f>IF(A69="","",IF(X69="Ja","Manuelle Prüfung",IF(W69="Innerhalb Mietspiegel","Bereit zur Prüfung","Überprüfung erforderlich")))</f>
        <v/>
      </c>
      <c r="Z69" s="3" t="n"/>
    </row>
    <row r="70">
      <c r="A70" s="2" t="n"/>
      <c r="B70" s="3" t="n"/>
      <c r="C70" s="2" t="n"/>
      <c r="D70" s="3" t="n"/>
      <c r="E70" s="3" t="n"/>
      <c r="F70" s="30" t="n"/>
      <c r="G70" s="31" t="n"/>
      <c r="H70" s="31" t="n"/>
      <c r="I70" s="31" t="n"/>
      <c r="J70" s="2" t="n"/>
      <c r="K70" s="32" t="n"/>
      <c r="L70" s="32" t="n"/>
      <c r="M70" s="32" t="n"/>
      <c r="N70" s="37">
        <f>IF(K70="","",MAX(0,K70-L70-M70))</f>
        <v/>
      </c>
      <c r="O70" s="38">
        <f>IF(J70="","",IFERROR(VLOOKUP(J70,'Auswertung'!$J$14:$K$17,2,FALSE),0))</f>
        <v/>
      </c>
      <c r="P70" s="37">
        <f>IF(N70="","",N70*O70)</f>
        <v/>
      </c>
      <c r="Q70" s="37">
        <f>IF(P70="","",P70/12)</f>
        <v/>
      </c>
      <c r="R70" s="32" t="n"/>
      <c r="S70" s="37">
        <f>IF(R70="","",R70+Q70)</f>
        <v/>
      </c>
      <c r="T70" s="32" t="n"/>
      <c r="U70" s="37">
        <f>IF(S70="","",S70+T70)</f>
        <v/>
      </c>
      <c r="V70" s="32" t="n"/>
      <c r="W70" s="15">
        <f>IF(OR(S70="",V70=""),"",IF(S70&lt;=V70,"Innerhalb Mietspiegel","Prüfung erforderlich"))</f>
        <v/>
      </c>
      <c r="X70" s="2" t="n"/>
      <c r="Y70" s="15">
        <f>IF(A70="","",IF(X70="Ja","Manuelle Prüfung",IF(W70="Innerhalb Mietspiegel","Bereit zur Prüfung","Überprüfung erforderlich")))</f>
        <v/>
      </c>
      <c r="Z70" s="3" t="n"/>
    </row>
    <row r="71">
      <c r="A71" s="2" t="n"/>
      <c r="B71" s="3" t="n"/>
      <c r="C71" s="2" t="n"/>
      <c r="D71" s="3" t="n"/>
      <c r="E71" s="3" t="n"/>
      <c r="F71" s="30" t="n"/>
      <c r="G71" s="31" t="n"/>
      <c r="H71" s="31" t="n"/>
      <c r="I71" s="31" t="n"/>
      <c r="J71" s="2" t="n"/>
      <c r="K71" s="32" t="n"/>
      <c r="L71" s="32" t="n"/>
      <c r="M71" s="32" t="n"/>
      <c r="N71" s="37">
        <f>IF(K71="","",MAX(0,K71-L71-M71))</f>
        <v/>
      </c>
      <c r="O71" s="38">
        <f>IF(J71="","",IFERROR(VLOOKUP(J71,'Auswertung'!$J$14:$K$17,2,FALSE),0))</f>
        <v/>
      </c>
      <c r="P71" s="37">
        <f>IF(N71="","",N71*O71)</f>
        <v/>
      </c>
      <c r="Q71" s="37">
        <f>IF(P71="","",P71/12)</f>
        <v/>
      </c>
      <c r="R71" s="32" t="n"/>
      <c r="S71" s="37">
        <f>IF(R71="","",R71+Q71)</f>
        <v/>
      </c>
      <c r="T71" s="32" t="n"/>
      <c r="U71" s="37">
        <f>IF(S71="","",S71+T71)</f>
        <v/>
      </c>
      <c r="V71" s="32" t="n"/>
      <c r="W71" s="15">
        <f>IF(OR(S71="",V71=""),"",IF(S71&lt;=V71,"Innerhalb Mietspiegel","Prüfung erforderlich"))</f>
        <v/>
      </c>
      <c r="X71" s="2" t="n"/>
      <c r="Y71" s="15">
        <f>IF(A71="","",IF(X71="Ja","Manuelle Prüfung",IF(W71="Innerhalb Mietspiegel","Bereit zur Prüfung","Überprüfung erforderlich")))</f>
        <v/>
      </c>
      <c r="Z71" s="3" t="n"/>
    </row>
    <row r="72">
      <c r="A72" s="2" t="n"/>
      <c r="B72" s="3" t="n"/>
      <c r="C72" s="2" t="n"/>
      <c r="D72" s="3" t="n"/>
      <c r="E72" s="3" t="n"/>
      <c r="F72" s="30" t="n"/>
      <c r="G72" s="31" t="n"/>
      <c r="H72" s="31" t="n"/>
      <c r="I72" s="31" t="n"/>
      <c r="J72" s="2" t="n"/>
      <c r="K72" s="32" t="n"/>
      <c r="L72" s="32" t="n"/>
      <c r="M72" s="32" t="n"/>
      <c r="N72" s="37">
        <f>IF(K72="","",MAX(0,K72-L72-M72))</f>
        <v/>
      </c>
      <c r="O72" s="38">
        <f>IF(J72="","",IFERROR(VLOOKUP(J72,'Auswertung'!$J$14:$K$17,2,FALSE),0))</f>
        <v/>
      </c>
      <c r="P72" s="37">
        <f>IF(N72="","",N72*O72)</f>
        <v/>
      </c>
      <c r="Q72" s="37">
        <f>IF(P72="","",P72/12)</f>
        <v/>
      </c>
      <c r="R72" s="32" t="n"/>
      <c r="S72" s="37">
        <f>IF(R72="","",R72+Q72)</f>
        <v/>
      </c>
      <c r="T72" s="32" t="n"/>
      <c r="U72" s="37">
        <f>IF(S72="","",S72+T72)</f>
        <v/>
      </c>
      <c r="V72" s="32" t="n"/>
      <c r="W72" s="15">
        <f>IF(OR(S72="",V72=""),"",IF(S72&lt;=V72,"Innerhalb Mietspiegel","Prüfung erforderlich"))</f>
        <v/>
      </c>
      <c r="X72" s="2" t="n"/>
      <c r="Y72" s="15">
        <f>IF(A72="","",IF(X72="Ja","Manuelle Prüfung",IF(W72="Innerhalb Mietspiegel","Bereit zur Prüfung","Überprüfung erforderlich")))</f>
        <v/>
      </c>
      <c r="Z72" s="3" t="n"/>
    </row>
    <row r="73">
      <c r="A73" s="2" t="n"/>
      <c r="B73" s="3" t="n"/>
      <c r="C73" s="2" t="n"/>
      <c r="D73" s="3" t="n"/>
      <c r="E73" s="3" t="n"/>
      <c r="F73" s="30" t="n"/>
      <c r="G73" s="31" t="n"/>
      <c r="H73" s="31" t="n"/>
      <c r="I73" s="31" t="n"/>
      <c r="J73" s="2" t="n"/>
      <c r="K73" s="32" t="n"/>
      <c r="L73" s="32" t="n"/>
      <c r="M73" s="32" t="n"/>
      <c r="N73" s="37">
        <f>IF(K73="","",MAX(0,K73-L73-M73))</f>
        <v/>
      </c>
      <c r="O73" s="38">
        <f>IF(J73="","",IFERROR(VLOOKUP(J73,'Auswertung'!$J$14:$K$17,2,FALSE),0))</f>
        <v/>
      </c>
      <c r="P73" s="37">
        <f>IF(N73="","",N73*O73)</f>
        <v/>
      </c>
      <c r="Q73" s="37">
        <f>IF(P73="","",P73/12)</f>
        <v/>
      </c>
      <c r="R73" s="32" t="n"/>
      <c r="S73" s="37">
        <f>IF(R73="","",R73+Q73)</f>
        <v/>
      </c>
      <c r="T73" s="32" t="n"/>
      <c r="U73" s="37">
        <f>IF(S73="","",S73+T73)</f>
        <v/>
      </c>
      <c r="V73" s="32" t="n"/>
      <c r="W73" s="15">
        <f>IF(OR(S73="",V73=""),"",IF(S73&lt;=V73,"Innerhalb Mietspiegel","Prüfung erforderlich"))</f>
        <v/>
      </c>
      <c r="X73" s="2" t="n"/>
      <c r="Y73" s="15">
        <f>IF(A73="","",IF(X73="Ja","Manuelle Prüfung",IF(W73="Innerhalb Mietspiegel","Bereit zur Prüfung","Überprüfung erforderlich")))</f>
        <v/>
      </c>
      <c r="Z73" s="3" t="n"/>
    </row>
    <row r="74">
      <c r="A74" s="2" t="n"/>
      <c r="B74" s="3" t="n"/>
      <c r="C74" s="2" t="n"/>
      <c r="D74" s="3" t="n"/>
      <c r="E74" s="3" t="n"/>
      <c r="F74" s="30" t="n"/>
      <c r="G74" s="31" t="n"/>
      <c r="H74" s="31" t="n"/>
      <c r="I74" s="31" t="n"/>
      <c r="J74" s="2" t="n"/>
      <c r="K74" s="32" t="n"/>
      <c r="L74" s="32" t="n"/>
      <c r="M74" s="32" t="n"/>
      <c r="N74" s="37">
        <f>IF(K74="","",MAX(0,K74-L74-M74))</f>
        <v/>
      </c>
      <c r="O74" s="38">
        <f>IF(J74="","",IFERROR(VLOOKUP(J74,'Auswertung'!$J$14:$K$17,2,FALSE),0))</f>
        <v/>
      </c>
      <c r="P74" s="37">
        <f>IF(N74="","",N74*O74)</f>
        <v/>
      </c>
      <c r="Q74" s="37">
        <f>IF(P74="","",P74/12)</f>
        <v/>
      </c>
      <c r="R74" s="32" t="n"/>
      <c r="S74" s="37">
        <f>IF(R74="","",R74+Q74)</f>
        <v/>
      </c>
      <c r="T74" s="32" t="n"/>
      <c r="U74" s="37">
        <f>IF(S74="","",S74+T74)</f>
        <v/>
      </c>
      <c r="V74" s="32" t="n"/>
      <c r="W74" s="15">
        <f>IF(OR(S74="",V74=""),"",IF(S74&lt;=V74,"Innerhalb Mietspiegel","Prüfung erforderlich"))</f>
        <v/>
      </c>
      <c r="X74" s="2" t="n"/>
      <c r="Y74" s="15">
        <f>IF(A74="","",IF(X74="Ja","Manuelle Prüfung",IF(W74="Innerhalb Mietspiegel","Bereit zur Prüfung","Überprüfung erforderlich")))</f>
        <v/>
      </c>
      <c r="Z74" s="3" t="n"/>
    </row>
    <row r="75">
      <c r="A75" s="2" t="n"/>
      <c r="B75" s="3" t="n"/>
      <c r="C75" s="2" t="n"/>
      <c r="D75" s="3" t="n"/>
      <c r="E75" s="3" t="n"/>
      <c r="F75" s="30" t="n"/>
      <c r="G75" s="31" t="n"/>
      <c r="H75" s="31" t="n"/>
      <c r="I75" s="31" t="n"/>
      <c r="J75" s="2" t="n"/>
      <c r="K75" s="32" t="n"/>
      <c r="L75" s="32" t="n"/>
      <c r="M75" s="32" t="n"/>
      <c r="N75" s="37">
        <f>IF(K75="","",MAX(0,K75-L75-M75))</f>
        <v/>
      </c>
      <c r="O75" s="38">
        <f>IF(J75="","",IFERROR(VLOOKUP(J75,'Auswertung'!$J$14:$K$17,2,FALSE),0))</f>
        <v/>
      </c>
      <c r="P75" s="37">
        <f>IF(N75="","",N75*O75)</f>
        <v/>
      </c>
      <c r="Q75" s="37">
        <f>IF(P75="","",P75/12)</f>
        <v/>
      </c>
      <c r="R75" s="32" t="n"/>
      <c r="S75" s="37">
        <f>IF(R75="","",R75+Q75)</f>
        <v/>
      </c>
      <c r="T75" s="32" t="n"/>
      <c r="U75" s="37">
        <f>IF(S75="","",S75+T75)</f>
        <v/>
      </c>
      <c r="V75" s="32" t="n"/>
      <c r="W75" s="15">
        <f>IF(OR(S75="",V75=""),"",IF(S75&lt;=V75,"Innerhalb Mietspiegel","Prüfung erforderlich"))</f>
        <v/>
      </c>
      <c r="X75" s="2" t="n"/>
      <c r="Y75" s="15">
        <f>IF(A75="","",IF(X75="Ja","Manuelle Prüfung",IF(W75="Innerhalb Mietspiegel","Bereit zur Prüfung","Überprüfung erforderlich")))</f>
        <v/>
      </c>
      <c r="Z75" s="3" t="n"/>
    </row>
    <row r="76">
      <c r="A76" s="2" t="n"/>
      <c r="B76" s="3" t="n"/>
      <c r="C76" s="2" t="n"/>
      <c r="D76" s="3" t="n"/>
      <c r="E76" s="3" t="n"/>
      <c r="F76" s="30" t="n"/>
      <c r="G76" s="31" t="n"/>
      <c r="H76" s="31" t="n"/>
      <c r="I76" s="31" t="n"/>
      <c r="J76" s="2" t="n"/>
      <c r="K76" s="32" t="n"/>
      <c r="L76" s="32" t="n"/>
      <c r="M76" s="32" t="n"/>
      <c r="N76" s="37">
        <f>IF(K76="","",MAX(0,K76-L76-M76))</f>
        <v/>
      </c>
      <c r="O76" s="38">
        <f>IF(J76="","",IFERROR(VLOOKUP(J76,'Auswertung'!$J$14:$K$17,2,FALSE),0))</f>
        <v/>
      </c>
      <c r="P76" s="37">
        <f>IF(N76="","",N76*O76)</f>
        <v/>
      </c>
      <c r="Q76" s="37">
        <f>IF(P76="","",P76/12)</f>
        <v/>
      </c>
      <c r="R76" s="32" t="n"/>
      <c r="S76" s="37">
        <f>IF(R76="","",R76+Q76)</f>
        <v/>
      </c>
      <c r="T76" s="32" t="n"/>
      <c r="U76" s="37">
        <f>IF(S76="","",S76+T76)</f>
        <v/>
      </c>
      <c r="V76" s="32" t="n"/>
      <c r="W76" s="15">
        <f>IF(OR(S76="",V76=""),"",IF(S76&lt;=V76,"Innerhalb Mietspiegel","Prüfung erforderlich"))</f>
        <v/>
      </c>
      <c r="X76" s="2" t="n"/>
      <c r="Y76" s="15">
        <f>IF(A76="","",IF(X76="Ja","Manuelle Prüfung",IF(W76="Innerhalb Mietspiegel","Bereit zur Prüfung","Überprüfung erforderlich")))</f>
        <v/>
      </c>
      <c r="Z76" s="3" t="n"/>
    </row>
    <row r="77">
      <c r="A77" s="2" t="n"/>
      <c r="B77" s="3" t="n"/>
      <c r="C77" s="2" t="n"/>
      <c r="D77" s="3" t="n"/>
      <c r="E77" s="3" t="n"/>
      <c r="F77" s="30" t="n"/>
      <c r="G77" s="31" t="n"/>
      <c r="H77" s="31" t="n"/>
      <c r="I77" s="31" t="n"/>
      <c r="J77" s="2" t="n"/>
      <c r="K77" s="32" t="n"/>
      <c r="L77" s="32" t="n"/>
      <c r="M77" s="32" t="n"/>
      <c r="N77" s="37">
        <f>IF(K77="","",MAX(0,K77-L77-M77))</f>
        <v/>
      </c>
      <c r="O77" s="38">
        <f>IF(J77="","",IFERROR(VLOOKUP(J77,'Auswertung'!$J$14:$K$17,2,FALSE),0))</f>
        <v/>
      </c>
      <c r="P77" s="37">
        <f>IF(N77="","",N77*O77)</f>
        <v/>
      </c>
      <c r="Q77" s="37">
        <f>IF(P77="","",P77/12)</f>
        <v/>
      </c>
      <c r="R77" s="32" t="n"/>
      <c r="S77" s="37">
        <f>IF(R77="","",R77+Q77)</f>
        <v/>
      </c>
      <c r="T77" s="32" t="n"/>
      <c r="U77" s="37">
        <f>IF(S77="","",S77+T77)</f>
        <v/>
      </c>
      <c r="V77" s="32" t="n"/>
      <c r="W77" s="15">
        <f>IF(OR(S77="",V77=""),"",IF(S77&lt;=V77,"Innerhalb Mietspiegel","Prüfung erforderlich"))</f>
        <v/>
      </c>
      <c r="X77" s="2" t="n"/>
      <c r="Y77" s="15">
        <f>IF(A77="","",IF(X77="Ja","Manuelle Prüfung",IF(W77="Innerhalb Mietspiegel","Bereit zur Prüfung","Überprüfung erforderlich")))</f>
        <v/>
      </c>
      <c r="Z77" s="3" t="n"/>
    </row>
    <row r="78">
      <c r="A78" s="2" t="n"/>
      <c r="B78" s="3" t="n"/>
      <c r="C78" s="2" t="n"/>
      <c r="D78" s="3" t="n"/>
      <c r="E78" s="3" t="n"/>
      <c r="F78" s="30" t="n"/>
      <c r="G78" s="31" t="n"/>
      <c r="H78" s="31" t="n"/>
      <c r="I78" s="31" t="n"/>
      <c r="J78" s="2" t="n"/>
      <c r="K78" s="32" t="n"/>
      <c r="L78" s="32" t="n"/>
      <c r="M78" s="32" t="n"/>
      <c r="N78" s="37">
        <f>IF(K78="","",MAX(0,K78-L78-M78))</f>
        <v/>
      </c>
      <c r="O78" s="38">
        <f>IF(J78="","",IFERROR(VLOOKUP(J78,'Auswertung'!$J$14:$K$17,2,FALSE),0))</f>
        <v/>
      </c>
      <c r="P78" s="37">
        <f>IF(N78="","",N78*O78)</f>
        <v/>
      </c>
      <c r="Q78" s="37">
        <f>IF(P78="","",P78/12)</f>
        <v/>
      </c>
      <c r="R78" s="32" t="n"/>
      <c r="S78" s="37">
        <f>IF(R78="","",R78+Q78)</f>
        <v/>
      </c>
      <c r="T78" s="32" t="n"/>
      <c r="U78" s="37">
        <f>IF(S78="","",S78+T78)</f>
        <v/>
      </c>
      <c r="V78" s="32" t="n"/>
      <c r="W78" s="15">
        <f>IF(OR(S78="",V78=""),"",IF(S78&lt;=V78,"Innerhalb Mietspiegel","Prüfung erforderlich"))</f>
        <v/>
      </c>
      <c r="X78" s="2" t="n"/>
      <c r="Y78" s="15">
        <f>IF(A78="","",IF(X78="Ja","Manuelle Prüfung",IF(W78="Innerhalb Mietspiegel","Bereit zur Prüfung","Überprüfung erforderlich")))</f>
        <v/>
      </c>
      <c r="Z78" s="3" t="n"/>
    </row>
    <row r="79">
      <c r="A79" s="2" t="n"/>
      <c r="B79" s="3" t="n"/>
      <c r="C79" s="2" t="n"/>
      <c r="D79" s="3" t="n"/>
      <c r="E79" s="3" t="n"/>
      <c r="F79" s="30" t="n"/>
      <c r="G79" s="31" t="n"/>
      <c r="H79" s="31" t="n"/>
      <c r="I79" s="31" t="n"/>
      <c r="J79" s="2" t="n"/>
      <c r="K79" s="32" t="n"/>
      <c r="L79" s="32" t="n"/>
      <c r="M79" s="32" t="n"/>
      <c r="N79" s="37">
        <f>IF(K79="","",MAX(0,K79-L79-M79))</f>
        <v/>
      </c>
      <c r="O79" s="38">
        <f>IF(J79="","",IFERROR(VLOOKUP(J79,'Auswertung'!$J$14:$K$17,2,FALSE),0))</f>
        <v/>
      </c>
      <c r="P79" s="37">
        <f>IF(N79="","",N79*O79)</f>
        <v/>
      </c>
      <c r="Q79" s="37">
        <f>IF(P79="","",P79/12)</f>
        <v/>
      </c>
      <c r="R79" s="32" t="n"/>
      <c r="S79" s="37">
        <f>IF(R79="","",R79+Q79)</f>
        <v/>
      </c>
      <c r="T79" s="32" t="n"/>
      <c r="U79" s="37">
        <f>IF(S79="","",S79+T79)</f>
        <v/>
      </c>
      <c r="V79" s="32" t="n"/>
      <c r="W79" s="15">
        <f>IF(OR(S79="",V79=""),"",IF(S79&lt;=V79,"Innerhalb Mietspiegel","Prüfung erforderlich"))</f>
        <v/>
      </c>
      <c r="X79" s="2" t="n"/>
      <c r="Y79" s="15">
        <f>IF(A79="","",IF(X79="Ja","Manuelle Prüfung",IF(W79="Innerhalb Mietspiegel","Bereit zur Prüfung","Überprüfung erforderlich")))</f>
        <v/>
      </c>
      <c r="Z79" s="3" t="n"/>
    </row>
    <row r="80">
      <c r="A80" s="2" t="n"/>
      <c r="B80" s="3" t="n"/>
      <c r="C80" s="2" t="n"/>
      <c r="D80" s="3" t="n"/>
      <c r="E80" s="3" t="n"/>
      <c r="F80" s="30" t="n"/>
      <c r="G80" s="31" t="n"/>
      <c r="H80" s="31" t="n"/>
      <c r="I80" s="31" t="n"/>
      <c r="J80" s="2" t="n"/>
      <c r="K80" s="32" t="n"/>
      <c r="L80" s="32" t="n"/>
      <c r="M80" s="32" t="n"/>
      <c r="N80" s="37">
        <f>IF(K80="","",MAX(0,K80-L80-M80))</f>
        <v/>
      </c>
      <c r="O80" s="38">
        <f>IF(J80="","",IFERROR(VLOOKUP(J80,'Auswertung'!$J$14:$K$17,2,FALSE),0))</f>
        <v/>
      </c>
      <c r="P80" s="37">
        <f>IF(N80="","",N80*O80)</f>
        <v/>
      </c>
      <c r="Q80" s="37">
        <f>IF(P80="","",P80/12)</f>
        <v/>
      </c>
      <c r="R80" s="32" t="n"/>
      <c r="S80" s="37">
        <f>IF(R80="","",R80+Q80)</f>
        <v/>
      </c>
      <c r="T80" s="32" t="n"/>
      <c r="U80" s="37">
        <f>IF(S80="","",S80+T80)</f>
        <v/>
      </c>
      <c r="V80" s="32" t="n"/>
      <c r="W80" s="15">
        <f>IF(OR(S80="",V80=""),"",IF(S80&lt;=V80,"Innerhalb Mietspiegel","Prüfung erforderlich"))</f>
        <v/>
      </c>
      <c r="X80" s="2" t="n"/>
      <c r="Y80" s="15">
        <f>IF(A80="","",IF(X80="Ja","Manuelle Prüfung",IF(W80="Innerhalb Mietspiegel","Bereit zur Prüfung","Überprüfung erforderlich")))</f>
        <v/>
      </c>
      <c r="Z80" s="3" t="n"/>
    </row>
    <row r="81">
      <c r="A81" s="2" t="n"/>
      <c r="B81" s="3" t="n"/>
      <c r="C81" s="2" t="n"/>
      <c r="D81" s="3" t="n"/>
      <c r="E81" s="3" t="n"/>
      <c r="F81" s="30" t="n"/>
      <c r="G81" s="31" t="n"/>
      <c r="H81" s="31" t="n"/>
      <c r="I81" s="31" t="n"/>
      <c r="J81" s="2" t="n"/>
      <c r="K81" s="32" t="n"/>
      <c r="L81" s="32" t="n"/>
      <c r="M81" s="32" t="n"/>
      <c r="N81" s="37">
        <f>IF(K81="","",MAX(0,K81-L81-M81))</f>
        <v/>
      </c>
      <c r="O81" s="38">
        <f>IF(J81="","",IFERROR(VLOOKUP(J81,'Auswertung'!$J$14:$K$17,2,FALSE),0))</f>
        <v/>
      </c>
      <c r="P81" s="37">
        <f>IF(N81="","",N81*O81)</f>
        <v/>
      </c>
      <c r="Q81" s="37">
        <f>IF(P81="","",P81/12)</f>
        <v/>
      </c>
      <c r="R81" s="32" t="n"/>
      <c r="S81" s="37">
        <f>IF(R81="","",R81+Q81)</f>
        <v/>
      </c>
      <c r="T81" s="32" t="n"/>
      <c r="U81" s="37">
        <f>IF(S81="","",S81+T81)</f>
        <v/>
      </c>
      <c r="V81" s="32" t="n"/>
      <c r="W81" s="15">
        <f>IF(OR(S81="",V81=""),"",IF(S81&lt;=V81,"Innerhalb Mietspiegel","Prüfung erforderlich"))</f>
        <v/>
      </c>
      <c r="X81" s="2" t="n"/>
      <c r="Y81" s="15">
        <f>IF(A81="","",IF(X81="Ja","Manuelle Prüfung",IF(W81="Innerhalb Mietspiegel","Bereit zur Prüfung","Überprüfung erforderlich")))</f>
        <v/>
      </c>
      <c r="Z81" s="3" t="n"/>
    </row>
    <row r="82">
      <c r="A82" s="2" t="n"/>
      <c r="B82" s="3" t="n"/>
      <c r="C82" s="2" t="n"/>
      <c r="D82" s="3" t="n"/>
      <c r="E82" s="3" t="n"/>
      <c r="F82" s="30" t="n"/>
      <c r="G82" s="31" t="n"/>
      <c r="H82" s="31" t="n"/>
      <c r="I82" s="31" t="n"/>
      <c r="J82" s="2" t="n"/>
      <c r="K82" s="32" t="n"/>
      <c r="L82" s="32" t="n"/>
      <c r="M82" s="32" t="n"/>
      <c r="N82" s="37">
        <f>IF(K82="","",MAX(0,K82-L82-M82))</f>
        <v/>
      </c>
      <c r="O82" s="38">
        <f>IF(J82="","",IFERROR(VLOOKUP(J82,'Auswertung'!$J$14:$K$17,2,FALSE),0))</f>
        <v/>
      </c>
      <c r="P82" s="37">
        <f>IF(N82="","",N82*O82)</f>
        <v/>
      </c>
      <c r="Q82" s="37">
        <f>IF(P82="","",P82/12)</f>
        <v/>
      </c>
      <c r="R82" s="32" t="n"/>
      <c r="S82" s="37">
        <f>IF(R82="","",R82+Q82)</f>
        <v/>
      </c>
      <c r="T82" s="32" t="n"/>
      <c r="U82" s="37">
        <f>IF(S82="","",S82+T82)</f>
        <v/>
      </c>
      <c r="V82" s="32" t="n"/>
      <c r="W82" s="15">
        <f>IF(OR(S82="",V82=""),"",IF(S82&lt;=V82,"Innerhalb Mietspiegel","Prüfung erforderlich"))</f>
        <v/>
      </c>
      <c r="X82" s="2" t="n"/>
      <c r="Y82" s="15">
        <f>IF(A82="","",IF(X82="Ja","Manuelle Prüfung",IF(W82="Innerhalb Mietspiegel","Bereit zur Prüfung","Überprüfung erforderlich")))</f>
        <v/>
      </c>
      <c r="Z82" s="3" t="n"/>
    </row>
    <row r="83">
      <c r="A83" s="2" t="n"/>
      <c r="B83" s="3" t="n"/>
      <c r="C83" s="2" t="n"/>
      <c r="D83" s="3" t="n"/>
      <c r="E83" s="3" t="n"/>
      <c r="F83" s="30" t="n"/>
      <c r="G83" s="31" t="n"/>
      <c r="H83" s="31" t="n"/>
      <c r="I83" s="31" t="n"/>
      <c r="J83" s="2" t="n"/>
      <c r="K83" s="32" t="n"/>
      <c r="L83" s="32" t="n"/>
      <c r="M83" s="32" t="n"/>
      <c r="N83" s="37">
        <f>IF(K83="","",MAX(0,K83-L83-M83))</f>
        <v/>
      </c>
      <c r="O83" s="38">
        <f>IF(J83="","",IFERROR(VLOOKUP(J83,'Auswertung'!$J$14:$K$17,2,FALSE),0))</f>
        <v/>
      </c>
      <c r="P83" s="37">
        <f>IF(N83="","",N83*O83)</f>
        <v/>
      </c>
      <c r="Q83" s="37">
        <f>IF(P83="","",P83/12)</f>
        <v/>
      </c>
      <c r="R83" s="32" t="n"/>
      <c r="S83" s="37">
        <f>IF(R83="","",R83+Q83)</f>
        <v/>
      </c>
      <c r="T83" s="32" t="n"/>
      <c r="U83" s="37">
        <f>IF(S83="","",S83+T83)</f>
        <v/>
      </c>
      <c r="V83" s="32" t="n"/>
      <c r="W83" s="15">
        <f>IF(OR(S83="",V83=""),"",IF(S83&lt;=V83,"Innerhalb Mietspiegel","Prüfung erforderlich"))</f>
        <v/>
      </c>
      <c r="X83" s="2" t="n"/>
      <c r="Y83" s="15">
        <f>IF(A83="","",IF(X83="Ja","Manuelle Prüfung",IF(W83="Innerhalb Mietspiegel","Bereit zur Prüfung","Überprüfung erforderlich")))</f>
        <v/>
      </c>
      <c r="Z83" s="3" t="n"/>
    </row>
    <row r="84">
      <c r="A84" s="2" t="n"/>
      <c r="B84" s="3" t="n"/>
      <c r="C84" s="2" t="n"/>
      <c r="D84" s="3" t="n"/>
      <c r="E84" s="3" t="n"/>
      <c r="F84" s="30" t="n"/>
      <c r="G84" s="31" t="n"/>
      <c r="H84" s="31" t="n"/>
      <c r="I84" s="31" t="n"/>
      <c r="J84" s="2" t="n"/>
      <c r="K84" s="32" t="n"/>
      <c r="L84" s="32" t="n"/>
      <c r="M84" s="32" t="n"/>
      <c r="N84" s="37">
        <f>IF(K84="","",MAX(0,K84-L84-M84))</f>
        <v/>
      </c>
      <c r="O84" s="38">
        <f>IF(J84="","",IFERROR(VLOOKUP(J84,'Auswertung'!$J$14:$K$17,2,FALSE),0))</f>
        <v/>
      </c>
      <c r="P84" s="37">
        <f>IF(N84="","",N84*O84)</f>
        <v/>
      </c>
      <c r="Q84" s="37">
        <f>IF(P84="","",P84/12)</f>
        <v/>
      </c>
      <c r="R84" s="32" t="n"/>
      <c r="S84" s="37">
        <f>IF(R84="","",R84+Q84)</f>
        <v/>
      </c>
      <c r="T84" s="32" t="n"/>
      <c r="U84" s="37">
        <f>IF(S84="","",S84+T84)</f>
        <v/>
      </c>
      <c r="V84" s="32" t="n"/>
      <c r="W84" s="15">
        <f>IF(OR(S84="",V84=""),"",IF(S84&lt;=V84,"Innerhalb Mietspiegel","Prüfung erforderlich"))</f>
        <v/>
      </c>
      <c r="X84" s="2" t="n"/>
      <c r="Y84" s="15">
        <f>IF(A84="","",IF(X84="Ja","Manuelle Prüfung",IF(W84="Innerhalb Mietspiegel","Bereit zur Prüfung","Überprüfung erforderlich")))</f>
        <v/>
      </c>
      <c r="Z84" s="3" t="n"/>
    </row>
    <row r="85">
      <c r="A85" s="2" t="n"/>
      <c r="B85" s="3" t="n"/>
      <c r="C85" s="2" t="n"/>
      <c r="D85" s="3" t="n"/>
      <c r="E85" s="3" t="n"/>
      <c r="F85" s="30" t="n"/>
      <c r="G85" s="31" t="n"/>
      <c r="H85" s="31" t="n"/>
      <c r="I85" s="31" t="n"/>
      <c r="J85" s="2" t="n"/>
      <c r="K85" s="32" t="n"/>
      <c r="L85" s="32" t="n"/>
      <c r="M85" s="32" t="n"/>
      <c r="N85" s="37">
        <f>IF(K85="","",MAX(0,K85-L85-M85))</f>
        <v/>
      </c>
      <c r="O85" s="38">
        <f>IF(J85="","",IFERROR(VLOOKUP(J85,'Auswertung'!$J$14:$K$17,2,FALSE),0))</f>
        <v/>
      </c>
      <c r="P85" s="37">
        <f>IF(N85="","",N85*O85)</f>
        <v/>
      </c>
      <c r="Q85" s="37">
        <f>IF(P85="","",P85/12)</f>
        <v/>
      </c>
      <c r="R85" s="32" t="n"/>
      <c r="S85" s="37">
        <f>IF(R85="","",R85+Q85)</f>
        <v/>
      </c>
      <c r="T85" s="32" t="n"/>
      <c r="U85" s="37">
        <f>IF(S85="","",S85+T85)</f>
        <v/>
      </c>
      <c r="V85" s="32" t="n"/>
      <c r="W85" s="15">
        <f>IF(OR(S85="",V85=""),"",IF(S85&lt;=V85,"Innerhalb Mietspiegel","Prüfung erforderlich"))</f>
        <v/>
      </c>
      <c r="X85" s="2" t="n"/>
      <c r="Y85" s="15">
        <f>IF(A85="","",IF(X85="Ja","Manuelle Prüfung",IF(W85="Innerhalb Mietspiegel","Bereit zur Prüfung","Überprüfung erforderlich")))</f>
        <v/>
      </c>
      <c r="Z85" s="3" t="n"/>
    </row>
    <row r="86">
      <c r="A86" s="2" t="n"/>
      <c r="B86" s="3" t="n"/>
      <c r="C86" s="2" t="n"/>
      <c r="D86" s="3" t="n"/>
      <c r="E86" s="3" t="n"/>
      <c r="F86" s="30" t="n"/>
      <c r="G86" s="31" t="n"/>
      <c r="H86" s="31" t="n"/>
      <c r="I86" s="31" t="n"/>
      <c r="J86" s="2" t="n"/>
      <c r="K86" s="32" t="n"/>
      <c r="L86" s="32" t="n"/>
      <c r="M86" s="32" t="n"/>
      <c r="N86" s="37">
        <f>IF(K86="","",MAX(0,K86-L86-M86))</f>
        <v/>
      </c>
      <c r="O86" s="38">
        <f>IF(J86="","",IFERROR(VLOOKUP(J86,'Auswertung'!$J$14:$K$17,2,FALSE),0))</f>
        <v/>
      </c>
      <c r="P86" s="37">
        <f>IF(N86="","",N86*O86)</f>
        <v/>
      </c>
      <c r="Q86" s="37">
        <f>IF(P86="","",P86/12)</f>
        <v/>
      </c>
      <c r="R86" s="32" t="n"/>
      <c r="S86" s="37">
        <f>IF(R86="","",R86+Q86)</f>
        <v/>
      </c>
      <c r="T86" s="32" t="n"/>
      <c r="U86" s="37">
        <f>IF(S86="","",S86+T86)</f>
        <v/>
      </c>
      <c r="V86" s="32" t="n"/>
      <c r="W86" s="15">
        <f>IF(OR(S86="",V86=""),"",IF(S86&lt;=V86,"Innerhalb Mietspiegel","Prüfung erforderlich"))</f>
        <v/>
      </c>
      <c r="X86" s="2" t="n"/>
      <c r="Y86" s="15">
        <f>IF(A86="","",IF(X86="Ja","Manuelle Prüfung",IF(W86="Innerhalb Mietspiegel","Bereit zur Prüfung","Überprüfung erforderlich")))</f>
        <v/>
      </c>
      <c r="Z86" s="3" t="n"/>
    </row>
    <row r="87">
      <c r="A87" s="2" t="n"/>
      <c r="B87" s="3" t="n"/>
      <c r="C87" s="2" t="n"/>
      <c r="D87" s="3" t="n"/>
      <c r="E87" s="3" t="n"/>
      <c r="F87" s="30" t="n"/>
      <c r="G87" s="31" t="n"/>
      <c r="H87" s="31" t="n"/>
      <c r="I87" s="31" t="n"/>
      <c r="J87" s="2" t="n"/>
      <c r="K87" s="32" t="n"/>
      <c r="L87" s="32" t="n"/>
      <c r="M87" s="32" t="n"/>
      <c r="N87" s="37">
        <f>IF(K87="","",MAX(0,K87-L87-M87))</f>
        <v/>
      </c>
      <c r="O87" s="38">
        <f>IF(J87="","",IFERROR(VLOOKUP(J87,'Auswertung'!$J$14:$K$17,2,FALSE),0))</f>
        <v/>
      </c>
      <c r="P87" s="37">
        <f>IF(N87="","",N87*O87)</f>
        <v/>
      </c>
      <c r="Q87" s="37">
        <f>IF(P87="","",P87/12)</f>
        <v/>
      </c>
      <c r="R87" s="32" t="n"/>
      <c r="S87" s="37">
        <f>IF(R87="","",R87+Q87)</f>
        <v/>
      </c>
      <c r="T87" s="32" t="n"/>
      <c r="U87" s="37">
        <f>IF(S87="","",S87+T87)</f>
        <v/>
      </c>
      <c r="V87" s="32" t="n"/>
      <c r="W87" s="15">
        <f>IF(OR(S87="",V87=""),"",IF(S87&lt;=V87,"Innerhalb Mietspiegel","Prüfung erforderlich"))</f>
        <v/>
      </c>
      <c r="X87" s="2" t="n"/>
      <c r="Y87" s="15">
        <f>IF(A87="","",IF(X87="Ja","Manuelle Prüfung",IF(W87="Innerhalb Mietspiegel","Bereit zur Prüfung","Überprüfung erforderlich")))</f>
        <v/>
      </c>
      <c r="Z87" s="3" t="n"/>
    </row>
    <row r="88">
      <c r="A88" s="2" t="n"/>
      <c r="B88" s="3" t="n"/>
      <c r="C88" s="2" t="n"/>
      <c r="D88" s="3" t="n"/>
      <c r="E88" s="3" t="n"/>
      <c r="F88" s="30" t="n"/>
      <c r="G88" s="31" t="n"/>
      <c r="H88" s="31" t="n"/>
      <c r="I88" s="31" t="n"/>
      <c r="J88" s="2" t="n"/>
      <c r="K88" s="32" t="n"/>
      <c r="L88" s="32" t="n"/>
      <c r="M88" s="32" t="n"/>
      <c r="N88" s="37">
        <f>IF(K88="","",MAX(0,K88-L88-M88))</f>
        <v/>
      </c>
      <c r="O88" s="38">
        <f>IF(J88="","",IFERROR(VLOOKUP(J88,'Auswertung'!$J$14:$K$17,2,FALSE),0))</f>
        <v/>
      </c>
      <c r="P88" s="37">
        <f>IF(N88="","",N88*O88)</f>
        <v/>
      </c>
      <c r="Q88" s="37">
        <f>IF(P88="","",P88/12)</f>
        <v/>
      </c>
      <c r="R88" s="32" t="n"/>
      <c r="S88" s="37">
        <f>IF(R88="","",R88+Q88)</f>
        <v/>
      </c>
      <c r="T88" s="32" t="n"/>
      <c r="U88" s="37">
        <f>IF(S88="","",S88+T88)</f>
        <v/>
      </c>
      <c r="V88" s="32" t="n"/>
      <c r="W88" s="15">
        <f>IF(OR(S88="",V88=""),"",IF(S88&lt;=V88,"Innerhalb Mietspiegel","Prüfung erforderlich"))</f>
        <v/>
      </c>
      <c r="X88" s="2" t="n"/>
      <c r="Y88" s="15">
        <f>IF(A88="","",IF(X88="Ja","Manuelle Prüfung",IF(W88="Innerhalb Mietspiegel","Bereit zur Prüfung","Überprüfung erforderlich")))</f>
        <v/>
      </c>
      <c r="Z88" s="3" t="n"/>
    </row>
    <row r="89">
      <c r="A89" s="2" t="n"/>
      <c r="B89" s="3" t="n"/>
      <c r="C89" s="2" t="n"/>
      <c r="D89" s="3" t="n"/>
      <c r="E89" s="3" t="n"/>
      <c r="F89" s="30" t="n"/>
      <c r="G89" s="31" t="n"/>
      <c r="H89" s="31" t="n"/>
      <c r="I89" s="31" t="n"/>
      <c r="J89" s="2" t="n"/>
      <c r="K89" s="32" t="n"/>
      <c r="L89" s="32" t="n"/>
      <c r="M89" s="32" t="n"/>
      <c r="N89" s="37">
        <f>IF(K89="","",MAX(0,K89-L89-M89))</f>
        <v/>
      </c>
      <c r="O89" s="38">
        <f>IF(J89="","",IFERROR(VLOOKUP(J89,'Auswertung'!$J$14:$K$17,2,FALSE),0))</f>
        <v/>
      </c>
      <c r="P89" s="37">
        <f>IF(N89="","",N89*O89)</f>
        <v/>
      </c>
      <c r="Q89" s="37">
        <f>IF(P89="","",P89/12)</f>
        <v/>
      </c>
      <c r="R89" s="32" t="n"/>
      <c r="S89" s="37">
        <f>IF(R89="","",R89+Q89)</f>
        <v/>
      </c>
      <c r="T89" s="32" t="n"/>
      <c r="U89" s="37">
        <f>IF(S89="","",S89+T89)</f>
        <v/>
      </c>
      <c r="V89" s="32" t="n"/>
      <c r="W89" s="15">
        <f>IF(OR(S89="",V89=""),"",IF(S89&lt;=V89,"Innerhalb Mietspiegel","Prüfung erforderlich"))</f>
        <v/>
      </c>
      <c r="X89" s="2" t="n"/>
      <c r="Y89" s="15">
        <f>IF(A89="","",IF(X89="Ja","Manuelle Prüfung",IF(W89="Innerhalb Mietspiegel","Bereit zur Prüfung","Überprüfung erforderlich")))</f>
        <v/>
      </c>
      <c r="Z89" s="3" t="n"/>
    </row>
    <row r="90">
      <c r="A90" s="2" t="n"/>
      <c r="B90" s="3" t="n"/>
      <c r="C90" s="2" t="n"/>
      <c r="D90" s="3" t="n"/>
      <c r="E90" s="3" t="n"/>
      <c r="F90" s="30" t="n"/>
      <c r="G90" s="31" t="n"/>
      <c r="H90" s="31" t="n"/>
      <c r="I90" s="31" t="n"/>
      <c r="J90" s="2" t="n"/>
      <c r="K90" s="32" t="n"/>
      <c r="L90" s="32" t="n"/>
      <c r="M90" s="32" t="n"/>
      <c r="N90" s="37">
        <f>IF(K90="","",MAX(0,K90-L90-M90))</f>
        <v/>
      </c>
      <c r="O90" s="38">
        <f>IF(J90="","",IFERROR(VLOOKUP(J90,'Auswertung'!$J$14:$K$17,2,FALSE),0))</f>
        <v/>
      </c>
      <c r="P90" s="37">
        <f>IF(N90="","",N90*O90)</f>
        <v/>
      </c>
      <c r="Q90" s="37">
        <f>IF(P90="","",P90/12)</f>
        <v/>
      </c>
      <c r="R90" s="32" t="n"/>
      <c r="S90" s="37">
        <f>IF(R90="","",R90+Q90)</f>
        <v/>
      </c>
      <c r="T90" s="32" t="n"/>
      <c r="U90" s="37">
        <f>IF(S90="","",S90+T90)</f>
        <v/>
      </c>
      <c r="V90" s="32" t="n"/>
      <c r="W90" s="15">
        <f>IF(OR(S90="",V90=""),"",IF(S90&lt;=V90,"Innerhalb Mietspiegel","Prüfung erforderlich"))</f>
        <v/>
      </c>
      <c r="X90" s="2" t="n"/>
      <c r="Y90" s="15">
        <f>IF(A90="","",IF(X90="Ja","Manuelle Prüfung",IF(W90="Innerhalb Mietspiegel","Bereit zur Prüfung","Überprüfung erforderlich")))</f>
        <v/>
      </c>
      <c r="Z90" s="3" t="n"/>
    </row>
    <row r="91">
      <c r="A91" s="2" t="n"/>
      <c r="B91" s="3" t="n"/>
      <c r="C91" s="2" t="n"/>
      <c r="D91" s="3" t="n"/>
      <c r="E91" s="3" t="n"/>
      <c r="F91" s="30" t="n"/>
      <c r="G91" s="31" t="n"/>
      <c r="H91" s="31" t="n"/>
      <c r="I91" s="31" t="n"/>
      <c r="J91" s="2" t="n"/>
      <c r="K91" s="32" t="n"/>
      <c r="L91" s="32" t="n"/>
      <c r="M91" s="32" t="n"/>
      <c r="N91" s="37">
        <f>IF(K91="","",MAX(0,K91-L91-M91))</f>
        <v/>
      </c>
      <c r="O91" s="38">
        <f>IF(J91="","",IFERROR(VLOOKUP(J91,'Auswertung'!$J$14:$K$17,2,FALSE),0))</f>
        <v/>
      </c>
      <c r="P91" s="37">
        <f>IF(N91="","",N91*O91)</f>
        <v/>
      </c>
      <c r="Q91" s="37">
        <f>IF(P91="","",P91/12)</f>
        <v/>
      </c>
      <c r="R91" s="32" t="n"/>
      <c r="S91" s="37">
        <f>IF(R91="","",R91+Q91)</f>
        <v/>
      </c>
      <c r="T91" s="32" t="n"/>
      <c r="U91" s="37">
        <f>IF(S91="","",S91+T91)</f>
        <v/>
      </c>
      <c r="V91" s="32" t="n"/>
      <c r="W91" s="15">
        <f>IF(OR(S91="",V91=""),"",IF(S91&lt;=V91,"Innerhalb Mietspiegel","Prüfung erforderlich"))</f>
        <v/>
      </c>
      <c r="X91" s="2" t="n"/>
      <c r="Y91" s="15">
        <f>IF(A91="","",IF(X91="Ja","Manuelle Prüfung",IF(W91="Innerhalb Mietspiegel","Bereit zur Prüfung","Überprüfung erforderlich")))</f>
        <v/>
      </c>
      <c r="Z91" s="3" t="n"/>
    </row>
    <row r="92">
      <c r="A92" s="2" t="n"/>
      <c r="B92" s="3" t="n"/>
      <c r="C92" s="2" t="n"/>
      <c r="D92" s="3" t="n"/>
      <c r="E92" s="3" t="n"/>
      <c r="F92" s="30" t="n"/>
      <c r="G92" s="31" t="n"/>
      <c r="H92" s="31" t="n"/>
      <c r="I92" s="31" t="n"/>
      <c r="J92" s="2" t="n"/>
      <c r="K92" s="32" t="n"/>
      <c r="L92" s="32" t="n"/>
      <c r="M92" s="32" t="n"/>
      <c r="N92" s="37">
        <f>IF(K92="","",MAX(0,K92-L92-M92))</f>
        <v/>
      </c>
      <c r="O92" s="38">
        <f>IF(J92="","",IFERROR(VLOOKUP(J92,'Auswertung'!$J$14:$K$17,2,FALSE),0))</f>
        <v/>
      </c>
      <c r="P92" s="37">
        <f>IF(N92="","",N92*O92)</f>
        <v/>
      </c>
      <c r="Q92" s="37">
        <f>IF(P92="","",P92/12)</f>
        <v/>
      </c>
      <c r="R92" s="32" t="n"/>
      <c r="S92" s="37">
        <f>IF(R92="","",R92+Q92)</f>
        <v/>
      </c>
      <c r="T92" s="32" t="n"/>
      <c r="U92" s="37">
        <f>IF(S92="","",S92+T92)</f>
        <v/>
      </c>
      <c r="V92" s="32" t="n"/>
      <c r="W92" s="15">
        <f>IF(OR(S92="",V92=""),"",IF(S92&lt;=V92,"Innerhalb Mietspiegel","Prüfung erforderlich"))</f>
        <v/>
      </c>
      <c r="X92" s="2" t="n"/>
      <c r="Y92" s="15">
        <f>IF(A92="","",IF(X92="Ja","Manuelle Prüfung",IF(W92="Innerhalb Mietspiegel","Bereit zur Prüfung","Überprüfung erforderlich")))</f>
        <v/>
      </c>
      <c r="Z92" s="3" t="n"/>
    </row>
    <row r="93">
      <c r="A93" s="2" t="n"/>
      <c r="B93" s="3" t="n"/>
      <c r="C93" s="2" t="n"/>
      <c r="D93" s="3" t="n"/>
      <c r="E93" s="3" t="n"/>
      <c r="F93" s="30" t="n"/>
      <c r="G93" s="31" t="n"/>
      <c r="H93" s="31" t="n"/>
      <c r="I93" s="31" t="n"/>
      <c r="J93" s="2" t="n"/>
      <c r="K93" s="32" t="n"/>
      <c r="L93" s="32" t="n"/>
      <c r="M93" s="32" t="n"/>
      <c r="N93" s="37">
        <f>IF(K93="","",MAX(0,K93-L93-M93))</f>
        <v/>
      </c>
      <c r="O93" s="38">
        <f>IF(J93="","",IFERROR(VLOOKUP(J93,'Auswertung'!$J$14:$K$17,2,FALSE),0))</f>
        <v/>
      </c>
      <c r="P93" s="37">
        <f>IF(N93="","",N93*O93)</f>
        <v/>
      </c>
      <c r="Q93" s="37">
        <f>IF(P93="","",P93/12)</f>
        <v/>
      </c>
      <c r="R93" s="32" t="n"/>
      <c r="S93" s="37">
        <f>IF(R93="","",R93+Q93)</f>
        <v/>
      </c>
      <c r="T93" s="32" t="n"/>
      <c r="U93" s="37">
        <f>IF(S93="","",S93+T93)</f>
        <v/>
      </c>
      <c r="V93" s="32" t="n"/>
      <c r="W93" s="15">
        <f>IF(OR(S93="",V93=""),"",IF(S93&lt;=V93,"Innerhalb Mietspiegel","Prüfung erforderlich"))</f>
        <v/>
      </c>
      <c r="X93" s="2" t="n"/>
      <c r="Y93" s="15">
        <f>IF(A93="","",IF(X93="Ja","Manuelle Prüfung",IF(W93="Innerhalb Mietspiegel","Bereit zur Prüfung","Überprüfung erforderlich")))</f>
        <v/>
      </c>
      <c r="Z93" s="3" t="n"/>
    </row>
    <row r="94">
      <c r="A94" s="2" t="n"/>
      <c r="B94" s="3" t="n"/>
      <c r="C94" s="2" t="n"/>
      <c r="D94" s="3" t="n"/>
      <c r="E94" s="3" t="n"/>
      <c r="F94" s="30" t="n"/>
      <c r="G94" s="31" t="n"/>
      <c r="H94" s="31" t="n"/>
      <c r="I94" s="31" t="n"/>
      <c r="J94" s="2" t="n"/>
      <c r="K94" s="32" t="n"/>
      <c r="L94" s="32" t="n"/>
      <c r="M94" s="32" t="n"/>
      <c r="N94" s="37">
        <f>IF(K94="","",MAX(0,K94-L94-M94))</f>
        <v/>
      </c>
      <c r="O94" s="38">
        <f>IF(J94="","",IFERROR(VLOOKUP(J94,'Auswertung'!$J$14:$K$17,2,FALSE),0))</f>
        <v/>
      </c>
      <c r="P94" s="37">
        <f>IF(N94="","",N94*O94)</f>
        <v/>
      </c>
      <c r="Q94" s="37">
        <f>IF(P94="","",P94/12)</f>
        <v/>
      </c>
      <c r="R94" s="32" t="n"/>
      <c r="S94" s="37">
        <f>IF(R94="","",R94+Q94)</f>
        <v/>
      </c>
      <c r="T94" s="32" t="n"/>
      <c r="U94" s="37">
        <f>IF(S94="","",S94+T94)</f>
        <v/>
      </c>
      <c r="V94" s="32" t="n"/>
      <c r="W94" s="15">
        <f>IF(OR(S94="",V94=""),"",IF(S94&lt;=V94,"Innerhalb Mietspiegel","Prüfung erforderlich"))</f>
        <v/>
      </c>
      <c r="X94" s="2" t="n"/>
      <c r="Y94" s="15">
        <f>IF(A94="","",IF(X94="Ja","Manuelle Prüfung",IF(W94="Innerhalb Mietspiegel","Bereit zur Prüfung","Überprüfung erforderlich")))</f>
        <v/>
      </c>
      <c r="Z94" s="3" t="n"/>
    </row>
    <row r="95">
      <c r="A95" s="2" t="n"/>
      <c r="B95" s="3" t="n"/>
      <c r="C95" s="2" t="n"/>
      <c r="D95" s="3" t="n"/>
      <c r="E95" s="3" t="n"/>
      <c r="F95" s="30" t="n"/>
      <c r="G95" s="31" t="n"/>
      <c r="H95" s="31" t="n"/>
      <c r="I95" s="31" t="n"/>
      <c r="J95" s="2" t="n"/>
      <c r="K95" s="32" t="n"/>
      <c r="L95" s="32" t="n"/>
      <c r="M95" s="32" t="n"/>
      <c r="N95" s="37">
        <f>IF(K95="","",MAX(0,K95-L95-M95))</f>
        <v/>
      </c>
      <c r="O95" s="38">
        <f>IF(J95="","",IFERROR(VLOOKUP(J95,'Auswertung'!$J$14:$K$17,2,FALSE),0))</f>
        <v/>
      </c>
      <c r="P95" s="37">
        <f>IF(N95="","",N95*O95)</f>
        <v/>
      </c>
      <c r="Q95" s="37">
        <f>IF(P95="","",P95/12)</f>
        <v/>
      </c>
      <c r="R95" s="32" t="n"/>
      <c r="S95" s="37">
        <f>IF(R95="","",R95+Q95)</f>
        <v/>
      </c>
      <c r="T95" s="32" t="n"/>
      <c r="U95" s="37">
        <f>IF(S95="","",S95+T95)</f>
        <v/>
      </c>
      <c r="V95" s="32" t="n"/>
      <c r="W95" s="15">
        <f>IF(OR(S95="",V95=""),"",IF(S95&lt;=V95,"Innerhalb Mietspiegel","Prüfung erforderlich"))</f>
        <v/>
      </c>
      <c r="X95" s="2" t="n"/>
      <c r="Y95" s="15">
        <f>IF(A95="","",IF(X95="Ja","Manuelle Prüfung",IF(W95="Innerhalb Mietspiegel","Bereit zur Prüfung","Überprüfung erforderlich")))</f>
        <v/>
      </c>
      <c r="Z95" s="3" t="n"/>
    </row>
    <row r="96">
      <c r="A96" s="2" t="n"/>
      <c r="B96" s="3" t="n"/>
      <c r="C96" s="2" t="n"/>
      <c r="D96" s="3" t="n"/>
      <c r="E96" s="3" t="n"/>
      <c r="F96" s="30" t="n"/>
      <c r="G96" s="31" t="n"/>
      <c r="H96" s="31" t="n"/>
      <c r="I96" s="31" t="n"/>
      <c r="J96" s="2" t="n"/>
      <c r="K96" s="32" t="n"/>
      <c r="L96" s="32" t="n"/>
      <c r="M96" s="32" t="n"/>
      <c r="N96" s="37">
        <f>IF(K96="","",MAX(0,K96-L96-M96))</f>
        <v/>
      </c>
      <c r="O96" s="38">
        <f>IF(J96="","",IFERROR(VLOOKUP(J96,'Auswertung'!$J$14:$K$17,2,FALSE),0))</f>
        <v/>
      </c>
      <c r="P96" s="37">
        <f>IF(N96="","",N96*O96)</f>
        <v/>
      </c>
      <c r="Q96" s="37">
        <f>IF(P96="","",P96/12)</f>
        <v/>
      </c>
      <c r="R96" s="32" t="n"/>
      <c r="S96" s="37">
        <f>IF(R96="","",R96+Q96)</f>
        <v/>
      </c>
      <c r="T96" s="32" t="n"/>
      <c r="U96" s="37">
        <f>IF(S96="","",S96+T96)</f>
        <v/>
      </c>
      <c r="V96" s="32" t="n"/>
      <c r="W96" s="15">
        <f>IF(OR(S96="",V96=""),"",IF(S96&lt;=V96,"Innerhalb Mietspiegel","Prüfung erforderlich"))</f>
        <v/>
      </c>
      <c r="X96" s="2" t="n"/>
      <c r="Y96" s="15">
        <f>IF(A96="","",IF(X96="Ja","Manuelle Prüfung",IF(W96="Innerhalb Mietspiegel","Bereit zur Prüfung","Überprüfung erforderlich")))</f>
        <v/>
      </c>
      <c r="Z96" s="3" t="n"/>
    </row>
    <row r="97">
      <c r="A97" s="2" t="n"/>
      <c r="B97" s="3" t="n"/>
      <c r="C97" s="2" t="n"/>
      <c r="D97" s="3" t="n"/>
      <c r="E97" s="3" t="n"/>
      <c r="F97" s="30" t="n"/>
      <c r="G97" s="31" t="n"/>
      <c r="H97" s="31" t="n"/>
      <c r="I97" s="31" t="n"/>
      <c r="J97" s="2" t="n"/>
      <c r="K97" s="32" t="n"/>
      <c r="L97" s="32" t="n"/>
      <c r="M97" s="32" t="n"/>
      <c r="N97" s="37">
        <f>IF(K97="","",MAX(0,K97-L97-M97))</f>
        <v/>
      </c>
      <c r="O97" s="38">
        <f>IF(J97="","",IFERROR(VLOOKUP(J97,'Auswertung'!$J$14:$K$17,2,FALSE),0))</f>
        <v/>
      </c>
      <c r="P97" s="37">
        <f>IF(N97="","",N97*O97)</f>
        <v/>
      </c>
      <c r="Q97" s="37">
        <f>IF(P97="","",P97/12)</f>
        <v/>
      </c>
      <c r="R97" s="32" t="n"/>
      <c r="S97" s="37">
        <f>IF(R97="","",R97+Q97)</f>
        <v/>
      </c>
      <c r="T97" s="32" t="n"/>
      <c r="U97" s="37">
        <f>IF(S97="","",S97+T97)</f>
        <v/>
      </c>
      <c r="V97" s="32" t="n"/>
      <c r="W97" s="15">
        <f>IF(OR(S97="",V97=""),"",IF(S97&lt;=V97,"Innerhalb Mietspiegel","Prüfung erforderlich"))</f>
        <v/>
      </c>
      <c r="X97" s="2" t="n"/>
      <c r="Y97" s="15">
        <f>IF(A97="","",IF(X97="Ja","Manuelle Prüfung",IF(W97="Innerhalb Mietspiegel","Bereit zur Prüfung","Überprüfung erforderlich")))</f>
        <v/>
      </c>
      <c r="Z97" s="3" t="n"/>
    </row>
    <row r="98">
      <c r="A98" s="2" t="n"/>
      <c r="B98" s="3" t="n"/>
      <c r="C98" s="2" t="n"/>
      <c r="D98" s="3" t="n"/>
      <c r="E98" s="3" t="n"/>
      <c r="F98" s="30" t="n"/>
      <c r="G98" s="31" t="n"/>
      <c r="H98" s="31" t="n"/>
      <c r="I98" s="31" t="n"/>
      <c r="J98" s="2" t="n"/>
      <c r="K98" s="32" t="n"/>
      <c r="L98" s="32" t="n"/>
      <c r="M98" s="32" t="n"/>
      <c r="N98" s="37">
        <f>IF(K98="","",MAX(0,K98-L98-M98))</f>
        <v/>
      </c>
      <c r="O98" s="38">
        <f>IF(J98="","",IFERROR(VLOOKUP(J98,'Auswertung'!$J$14:$K$17,2,FALSE),0))</f>
        <v/>
      </c>
      <c r="P98" s="37">
        <f>IF(N98="","",N98*O98)</f>
        <v/>
      </c>
      <c r="Q98" s="37">
        <f>IF(P98="","",P98/12)</f>
        <v/>
      </c>
      <c r="R98" s="32" t="n"/>
      <c r="S98" s="37">
        <f>IF(R98="","",R98+Q98)</f>
        <v/>
      </c>
      <c r="T98" s="32" t="n"/>
      <c r="U98" s="37">
        <f>IF(S98="","",S98+T98)</f>
        <v/>
      </c>
      <c r="V98" s="32" t="n"/>
      <c r="W98" s="15">
        <f>IF(OR(S98="",V98=""),"",IF(S98&lt;=V98,"Innerhalb Mietspiegel","Prüfung erforderlich"))</f>
        <v/>
      </c>
      <c r="X98" s="2" t="n"/>
      <c r="Y98" s="15">
        <f>IF(A98="","",IF(X98="Ja","Manuelle Prüfung",IF(W98="Innerhalb Mietspiegel","Bereit zur Prüfung","Überprüfung erforderlich")))</f>
        <v/>
      </c>
      <c r="Z98" s="3" t="n"/>
    </row>
    <row r="99">
      <c r="A99" s="2" t="n"/>
      <c r="B99" s="3" t="n"/>
      <c r="C99" s="2" t="n"/>
      <c r="D99" s="3" t="n"/>
      <c r="E99" s="3" t="n"/>
      <c r="F99" s="30" t="n"/>
      <c r="G99" s="31" t="n"/>
      <c r="H99" s="31" t="n"/>
      <c r="I99" s="31" t="n"/>
      <c r="J99" s="2" t="n"/>
      <c r="K99" s="32" t="n"/>
      <c r="L99" s="32" t="n"/>
      <c r="M99" s="32" t="n"/>
      <c r="N99" s="37">
        <f>IF(K99="","",MAX(0,K99-L99-M99))</f>
        <v/>
      </c>
      <c r="O99" s="38">
        <f>IF(J99="","",IFERROR(VLOOKUP(J99,'Auswertung'!$J$14:$K$17,2,FALSE),0))</f>
        <v/>
      </c>
      <c r="P99" s="37">
        <f>IF(N99="","",N99*O99)</f>
        <v/>
      </c>
      <c r="Q99" s="37">
        <f>IF(P99="","",P99/12)</f>
        <v/>
      </c>
      <c r="R99" s="32" t="n"/>
      <c r="S99" s="37">
        <f>IF(R99="","",R99+Q99)</f>
        <v/>
      </c>
      <c r="T99" s="32" t="n"/>
      <c r="U99" s="37">
        <f>IF(S99="","",S99+T99)</f>
        <v/>
      </c>
      <c r="V99" s="32" t="n"/>
      <c r="W99" s="15">
        <f>IF(OR(S99="",V99=""),"",IF(S99&lt;=V99,"Innerhalb Mietspiegel","Prüfung erforderlich"))</f>
        <v/>
      </c>
      <c r="X99" s="2" t="n"/>
      <c r="Y99" s="15">
        <f>IF(A99="","",IF(X99="Ja","Manuelle Prüfung",IF(W99="Innerhalb Mietspiegel","Bereit zur Prüfung","Überprüfung erforderlich")))</f>
        <v/>
      </c>
      <c r="Z99" s="3" t="n"/>
    </row>
    <row r="100">
      <c r="A100" s="2" t="n"/>
      <c r="B100" s="3" t="n"/>
      <c r="C100" s="2" t="n"/>
      <c r="D100" s="3" t="n"/>
      <c r="E100" s="3" t="n"/>
      <c r="F100" s="30" t="n"/>
      <c r="G100" s="31" t="n"/>
      <c r="H100" s="31" t="n"/>
      <c r="I100" s="31" t="n"/>
      <c r="J100" s="2" t="n"/>
      <c r="K100" s="32" t="n"/>
      <c r="L100" s="32" t="n"/>
      <c r="M100" s="32" t="n"/>
      <c r="N100" s="37">
        <f>IF(K100="","",MAX(0,K100-L100-M100))</f>
        <v/>
      </c>
      <c r="O100" s="38">
        <f>IF(J100="","",IFERROR(VLOOKUP(J100,'Auswertung'!$J$14:$K$17,2,FALSE),0))</f>
        <v/>
      </c>
      <c r="P100" s="37">
        <f>IF(N100="","",N100*O100)</f>
        <v/>
      </c>
      <c r="Q100" s="37">
        <f>IF(P100="","",P100/12)</f>
        <v/>
      </c>
      <c r="R100" s="32" t="n"/>
      <c r="S100" s="37">
        <f>IF(R100="","",R100+Q100)</f>
        <v/>
      </c>
      <c r="T100" s="32" t="n"/>
      <c r="U100" s="37">
        <f>IF(S100="","",S100+T100)</f>
        <v/>
      </c>
      <c r="V100" s="32" t="n"/>
      <c r="W100" s="15">
        <f>IF(OR(S100="",V100=""),"",IF(S100&lt;=V100,"Innerhalb Mietspiegel","Prüfung erforderlich"))</f>
        <v/>
      </c>
      <c r="X100" s="2" t="n"/>
      <c r="Y100" s="15">
        <f>IF(A100="","",IF(X100="Ja","Manuelle Prüfung",IF(W100="Innerhalb Mietspiegel","Bereit zur Prüfung","Überprüfung erforderlich")))</f>
        <v/>
      </c>
      <c r="Z100" s="3" t="n"/>
    </row>
    <row r="101">
      <c r="A101" s="2" t="n"/>
      <c r="B101" s="3" t="n"/>
      <c r="C101" s="2" t="n"/>
      <c r="D101" s="3" t="n"/>
      <c r="E101" s="3" t="n"/>
      <c r="F101" s="30" t="n"/>
      <c r="G101" s="31" t="n"/>
      <c r="H101" s="31" t="n"/>
      <c r="I101" s="31" t="n"/>
      <c r="J101" s="2" t="n"/>
      <c r="K101" s="32" t="n"/>
      <c r="L101" s="32" t="n"/>
      <c r="M101" s="32" t="n"/>
      <c r="N101" s="37">
        <f>IF(K101="","",MAX(0,K101-L101-M101))</f>
        <v/>
      </c>
      <c r="O101" s="38">
        <f>IF(J101="","",IFERROR(VLOOKUP(J101,'Auswertung'!$J$14:$K$17,2,FALSE),0))</f>
        <v/>
      </c>
      <c r="P101" s="37">
        <f>IF(N101="","",N101*O101)</f>
        <v/>
      </c>
      <c r="Q101" s="37">
        <f>IF(P101="","",P101/12)</f>
        <v/>
      </c>
      <c r="R101" s="32" t="n"/>
      <c r="S101" s="37">
        <f>IF(R101="","",R101+Q101)</f>
        <v/>
      </c>
      <c r="T101" s="32" t="n"/>
      <c r="U101" s="37">
        <f>IF(S101="","",S101+T101)</f>
        <v/>
      </c>
      <c r="V101" s="32" t="n"/>
      <c r="W101" s="15">
        <f>IF(OR(S101="",V101=""),"",IF(S101&lt;=V101,"Innerhalb Mietspiegel","Prüfung erforderlich"))</f>
        <v/>
      </c>
      <c r="X101" s="2" t="n"/>
      <c r="Y101" s="15">
        <f>IF(A101="","",IF(X101="Ja","Manuelle Prüfung",IF(W101="Innerhalb Mietspiegel","Bereit zur Prüfung","Überprüfung erforderlich")))</f>
        <v/>
      </c>
      <c r="Z101" s="3" t="n"/>
    </row>
  </sheetData>
  <autoFilter ref="A1:Z101"/>
  <conditionalFormatting sqref="W2:W101">
    <cfRule type="expression" priority="1" dxfId="0">
      <formula>$W2="Prüfung erforderlich"</formula>
    </cfRule>
  </conditionalFormatting>
  <conditionalFormatting sqref="Y2:Y101">
    <cfRule type="expression" priority="2" dxfId="1">
      <formula>$Y2="Bereit zur Prüfung"</formula>
    </cfRule>
    <cfRule type="expression" priority="3" dxfId="0">
      <formula>$Y2="Überprüfung erforderlich"</formula>
    </cfRule>
    <cfRule type="expression" priority="4" dxfId="2">
      <formula>$Y2="Manuelle Prüfung"</formula>
    </cfRule>
  </conditionalFormatting>
  <dataValidations count="2">
    <dataValidation sqref="J2:J101" showErrorMessage="1" showInputMessage="1" allowBlank="1" type="list">
      <formula1>"Fassadendämmung,Fensteraustausch,Dachdämmung,Heizungsoptimierung"</formula1>
    </dataValidation>
    <dataValidation sqref="X2:X101" showErrorMessage="1" showInputMessage="1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4" customWidth="1" min="9" max="9"/>
    <col width="24" customWidth="1" min="10" max="10"/>
    <col width="50" customWidth="1" min="11" max="11"/>
    <col width="4" customWidth="1" min="12" max="12"/>
    <col width="4" customWidth="1" min="13" max="13"/>
    <col width="16" customWidth="1" min="14" max="14"/>
    <col width="21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</cols>
  <sheetData>
    <row r="1" ht="28" customHeight="1">
      <c r="A1" s="16" t="inlineStr">
        <is>
          <t>Auswertung – Mieterhöhung nach energetischer Sanierung</t>
        </is>
      </c>
    </row>
    <row r="2"/>
    <row r="3">
      <c r="A3" s="17" t="inlineStr">
        <is>
          <t>Kennzahl</t>
        </is>
      </c>
      <c r="B3" s="17" t="inlineStr">
        <is>
          <t>Wert</t>
        </is>
      </c>
    </row>
    <row r="4">
      <c r="A4" s="18" t="inlineStr">
        <is>
          <t>Anzahl Mietverhältnisse</t>
        </is>
      </c>
      <c r="B4" s="19">
        <f>COUNTIF('Mieterhöhungen'!$A$2:$A$101,"&lt;&gt;")</f>
        <v/>
      </c>
    </row>
    <row r="5">
      <c r="A5" s="20" t="inlineStr">
        <is>
          <t>Gesamtkosten Sanierung</t>
        </is>
      </c>
      <c r="B5" s="35">
        <f>SUM('Mieterhöhungen'!$K$2:$K$101)</f>
        <v/>
      </c>
    </row>
    <row r="6">
      <c r="A6" s="18" t="inlineStr">
        <is>
          <t>Gesamte umlagefähige Kosten</t>
        </is>
      </c>
      <c r="B6" s="33">
        <f>SUM('Mieterhöhungen'!$N$2:$N$101)</f>
        <v/>
      </c>
    </row>
    <row r="7">
      <c r="A7" s="20" t="inlineStr">
        <is>
          <t>Durchschnittliche monatliche Mieterhöhung</t>
        </is>
      </c>
      <c r="B7" s="35">
        <f>IFERROR(AVERAGE('Mieterhöhungen'!$Q$2:$Q$101),0)</f>
        <v/>
      </c>
    </row>
    <row r="8">
      <c r="A8" s="18" t="inlineStr">
        <is>
          <t>Summe neue Nettokaltmieten</t>
        </is>
      </c>
      <c r="B8" s="33">
        <f>SUM('Mieterhöhungen'!$S$2:$S$101)</f>
        <v/>
      </c>
    </row>
    <row r="9">
      <c r="A9" s="20" t="inlineStr">
        <is>
          <t>Anteil innerhalb Mietspiegel</t>
        </is>
      </c>
      <c r="B9" s="36">
        <f>IFERROR(COUNTIF('Mieterhöhungen'!$W$2:$W$101,"Innerhalb Mietspiegel")/COUNTIF('Mieterhöhungen'!$A$2:$A$101,"&lt;&gt;"),0)</f>
        <v/>
      </c>
    </row>
    <row r="10">
      <c r="A10" s="18" t="inlineStr">
        <is>
          <t>Anzahl manueller Prüfungen</t>
        </is>
      </c>
      <c r="B10" s="19">
        <f>COUNTIF('Mieterhöhungen'!$Y$2:$Y$101,"Manuelle Prüfung")</f>
        <v/>
      </c>
    </row>
    <row r="11"/>
    <row r="12"/>
    <row r="13">
      <c r="A13" s="17" t="inlineStr">
        <is>
          <t>Status</t>
        </is>
      </c>
      <c r="B13" s="17" t="inlineStr">
        <is>
          <t>Anzahl</t>
        </is>
      </c>
      <c r="J13" s="17" t="inlineStr">
        <is>
          <t>Maßnahme</t>
        </is>
      </c>
      <c r="K13" s="17" t="inlineStr">
        <is>
          <t>Standardsatz</t>
        </is>
      </c>
      <c r="N13" s="17" t="inlineStr">
        <is>
          <t>Stadt</t>
        </is>
      </c>
      <c r="O13" s="17" t="inlineStr">
        <is>
          <t>Umlagefähige Kosten</t>
        </is>
      </c>
    </row>
    <row r="14">
      <c r="A14" s="18" t="inlineStr">
        <is>
          <t>Bereit zur Prüfung</t>
        </is>
      </c>
      <c r="B14" s="21">
        <f>COUNTIF('Mieterhöhungen'!$Y$2:$Y$101,A14)</f>
        <v/>
      </c>
      <c r="J14" s="18" t="inlineStr">
        <is>
          <t>Fassadendämmung</t>
        </is>
      </c>
      <c r="K14" s="39" t="n">
        <v>0.08</v>
      </c>
      <c r="N14" s="18" t="inlineStr">
        <is>
          <t>Berlin</t>
        </is>
      </c>
      <c r="O14" s="33">
        <f>SUMIF('Mieterhöhungen'!$C$2:$C$101,N14,'Mieterhöhungen'!$N$2:$N$101)</f>
        <v/>
      </c>
    </row>
    <row r="15">
      <c r="A15" s="20" t="inlineStr">
        <is>
          <t>Überprüfung erforderlich</t>
        </is>
      </c>
      <c r="B15" s="23">
        <f>COUNTIF('Mieterhöhungen'!$Y$2:$Y$101,A15)</f>
        <v/>
      </c>
      <c r="J15" s="20" t="inlineStr">
        <is>
          <t>Fensteraustausch</t>
        </is>
      </c>
      <c r="K15" s="39" t="n">
        <v>0.08</v>
      </c>
      <c r="N15" s="20" t="inlineStr">
        <is>
          <t>München</t>
        </is>
      </c>
      <c r="O15" s="35">
        <f>SUMIF('Mieterhöhungen'!$C$2:$C$101,N15,'Mieterhöhungen'!$N$2:$N$101)</f>
        <v/>
      </c>
    </row>
    <row r="16">
      <c r="A16" s="18" t="inlineStr">
        <is>
          <t>Manuelle Prüfung</t>
        </is>
      </c>
      <c r="B16" s="21">
        <f>COUNTIF('Mieterhöhungen'!$Y$2:$Y$101,A16)</f>
        <v/>
      </c>
      <c r="J16" s="18" t="inlineStr">
        <is>
          <t>Dachdämmung</t>
        </is>
      </c>
      <c r="K16" s="39" t="n">
        <v>0.08</v>
      </c>
      <c r="N16" s="18" t="inlineStr">
        <is>
          <t>Hamburg</t>
        </is>
      </c>
      <c r="O16" s="33">
        <f>SUMIF('Mieterhöhungen'!$C$2:$C$101,N16,'Mieterhöhungen'!$N$2:$N$101)</f>
        <v/>
      </c>
    </row>
    <row r="17">
      <c r="J17" s="20" t="inlineStr">
        <is>
          <t>Heizungsoptimierung</t>
        </is>
      </c>
      <c r="K17" s="39" t="n">
        <v>0.08</v>
      </c>
      <c r="N17" s="20" t="inlineStr">
        <is>
          <t>Köln</t>
        </is>
      </c>
      <c r="O17" s="35">
        <f>SUMIF('Mieterhöhungen'!$C$2:$C$101,N17,'Mieterhöhungen'!$N$2:$N$101)</f>
        <v/>
      </c>
    </row>
    <row r="18">
      <c r="N18" s="18" t="inlineStr">
        <is>
          <t>Frankfurt</t>
        </is>
      </c>
      <c r="O18" s="33">
        <f>SUMIF('Mieterhöhungen'!$C$2:$C$101,N18,'Mieterhöhungen'!$N$2:$N$101)</f>
        <v/>
      </c>
    </row>
    <row r="19">
      <c r="J19" s="24" t="inlineStr">
        <is>
          <t>Hinweis</t>
        </is>
      </c>
      <c r="K19" s="25" t="inlineStr">
        <is>
          <t>Standardsätze sind bearbeitbare Arbeitsannahmen und vor Versand fachkundig zu prüfen.</t>
        </is>
      </c>
      <c r="N19" s="20" t="inlineStr">
        <is>
          <t>Stuttgart</t>
        </is>
      </c>
      <c r="O19" s="35">
        <f>SUMIF('Mieterhöhungen'!$C$2:$C$101,N19,'Mieterhöhungen'!$N$2:$N$101)</f>
        <v/>
      </c>
    </row>
    <row r="20">
      <c r="N20" s="18" t="inlineStr">
        <is>
          <t>Düsseldorf</t>
        </is>
      </c>
      <c r="O20" s="33">
        <f>SUMIF('Mieterhöhungen'!$C$2:$C$101,N20,'Mieterhöhungen'!$N$2:$N$101)</f>
        <v/>
      </c>
    </row>
    <row r="21">
      <c r="N21" s="20" t="inlineStr">
        <is>
          <t>Leipzig</t>
        </is>
      </c>
      <c r="O21" s="35">
        <f>SUMIF('Mieterhöhungen'!$C$2:$C$101,N21,'Mieterhöhungen'!$N$2:$N$101)</f>
        <v/>
      </c>
    </row>
    <row r="22">
      <c r="N22" s="18" t="inlineStr">
        <is>
          <t>Hannover</t>
        </is>
      </c>
      <c r="O22" s="33">
        <f>SUMIF('Mieterhöhungen'!$C$2:$C$101,N22,'Mieterhöhungen'!$N$2:$N$101)</f>
        <v/>
      </c>
    </row>
  </sheetData>
  <mergeCells count="1">
    <mergeCell ref="A1:U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6" t="inlineStr">
        <is>
          <t>Hinweise zur Arbeitsmappe „Mieterhöhung – energetische Sanierung“</t>
        </is>
      </c>
    </row>
    <row r="2"/>
    <row r="3">
      <c r="A3" s="17" t="inlineStr">
        <is>
          <t>Thema</t>
        </is>
      </c>
      <c r="B3" s="17" t="inlineStr">
        <is>
          <t>Erläuterung</t>
        </is>
      </c>
    </row>
    <row r="4" ht="42" customHeight="1">
      <c r="A4" s="26" t="inlineStr">
        <is>
          <t>Zweck der Arbeitsmappe</t>
        </is>
      </c>
      <c r="B4" s="27" t="inlineStr">
        <is>
          <t>Die Arbeitsmappe dient zur Berechnung, Prüfung und Dokumentation einer Mieterhöhung nach energetischer Modernisierung. Sie ersetzt keine rechtliche Prüfung.</t>
        </is>
      </c>
    </row>
    <row r="5" ht="42" customHeight="1">
      <c r="A5" s="28" t="inlineStr">
        <is>
          <t>Mieterhöhungen</t>
        </is>
      </c>
      <c r="B5" s="29" t="inlineStr">
        <is>
          <t>Hier werden die einzelnen Mietverhältnisse erfasst. Gelbe Zellen sind Eingabezellen. Formelzellen in den Spalten Umlagefähige Kosten bis Status dürfen nicht überschrieben werden.</t>
        </is>
      </c>
    </row>
    <row r="6" ht="42" customHeight="1">
      <c r="A6" s="26" t="inlineStr">
        <is>
          <t>Kaltmiete</t>
        </is>
      </c>
      <c r="B6" s="27" t="inlineStr">
        <is>
          <t>Die bisherige und neue Nettokaltmiete enthalten keine Betriebskostenvorauszahlung.</t>
        </is>
      </c>
    </row>
    <row r="7" ht="42" customHeight="1">
      <c r="A7" s="28" t="inlineStr">
        <is>
          <t>Warmmiete</t>
        </is>
      </c>
      <c r="B7" s="29" t="inlineStr">
        <is>
          <t>Die neue Warmmiete ergibt sich aus neuer Nettokaltmiete zuzüglich Betriebskostenvorauszahlung.</t>
        </is>
      </c>
    </row>
    <row r="8" ht="42" customHeight="1">
      <c r="A8" s="26" t="inlineStr">
        <is>
          <t>Modernisierungskosten</t>
        </is>
      </c>
      <c r="B8" s="27" t="inlineStr">
        <is>
          <t>Gesamtkosten sind um Erhaltungsanteile und Fördermittel zu bereinigen. Das Ergebnis sind die umlagefähigen Kosten.</t>
        </is>
      </c>
    </row>
    <row r="9" ht="42" customHeight="1">
      <c r="A9" s="28" t="inlineStr">
        <is>
          <t>Umlagesatz</t>
        </is>
      </c>
      <c r="B9" s="29" t="inlineStr">
        <is>
          <t>Der Umlagesatz wird über die bearbeitbare Tabelle in „Auswertung“ nach Maßnahme nachgeschlagen. Abweichungen und aktuelle Vorgaben sind fachkundig zu prüfen.</t>
        </is>
      </c>
    </row>
    <row r="10" ht="42" customHeight="1">
      <c r="A10" s="26" t="inlineStr">
        <is>
          <t>Mietspiegelprüfung</t>
        </is>
      </c>
      <c r="B10" s="27" t="inlineStr">
        <is>
          <t>Die Arbeitsmappe vergleicht die neue Nettokaltmiete mit der eingetragenen Mietspiegel-Obergrenze. Ein Ergebnis „Prüfung erforderlich“ ist kein rechtliches Ergebnis.</t>
        </is>
      </c>
    </row>
    <row r="11" ht="42" customHeight="1">
      <c r="A11" s="28" t="inlineStr">
        <is>
          <t>Härtefall</t>
        </is>
      </c>
      <c r="B11" s="29" t="inlineStr">
        <is>
          <t>Härteeinwände oder sonstige Ausnahmetatbestände sind als „Ja“ zu markieren. Der Vorgang erhält dann den Status „Manuelle Prüfung“.</t>
        </is>
      </c>
    </row>
    <row r="12" ht="42" customHeight="1">
      <c r="A12" s="26" t="inlineStr">
        <is>
          <t>Rechtlicher Hinweis</t>
        </is>
      </c>
      <c r="B12" s="27" t="inlineStr">
        <is>
          <t>§ 559 BGB, Modernisierungsankündigung, Härteeinwände, Mietspiegel sowie mögliche Kappungsgrenzen müssen im Einzelfall gesondert geprüft werden.</t>
        </is>
      </c>
    </row>
    <row r="13" ht="42" customHeight="1">
      <c r="A13" s="28" t="inlineStr">
        <is>
          <t>Datenschutz</t>
        </is>
      </c>
      <c r="B13" s="29" t="inlineStr">
        <is>
          <t>Mieterdaten sind vertraulich und DSGVO-konform zu verarbeiten. Zugriff und Weitergabe sind auf befugte Personen zu beschränken.</t>
        </is>
      </c>
    </row>
    <row r="14" ht="42" customHeight="1">
      <c r="A14" s="26" t="inlineStr">
        <is>
          <t>Versand der Erklärung</t>
        </is>
      </c>
      <c r="B14" s="27" t="inlineStr">
        <is>
          <t>Vor Versand einer Mieterhöhungserklärung ist eine fachkundige rechtliche und wirtschaftliche Prüfung durchführen zu lassen.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2026-10-07T10:33:22Z</dcterms:created>
  <dcterms:modified xmlns:dcterms="http://purl.org/dc/terms/" xmlns:xsi="http://www.w3.org/2001/XMLSchema-instance" xsi:type="dcterms:W3CDTF">2026-10-07T10:33:22Z</dcterms:modified>
</cp:coreProperties>
</file>