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höhungen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'Mieterhöhungen'!$A$1:$V$111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"/>
    <numFmt numFmtId="165" formatCode="DD.MM.YYYY"/>
    <numFmt numFmtId="166" formatCode="#.##0,00 &quot;€&quot;"/>
    <numFmt numFmtId="167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C4C73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7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Aktuelle und angestrebte Kaltmiete je Vorgang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'Mieterhöhungen'!H1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'Mieterhöhungen'!$A$2:$A$111</f>
            </numRef>
          </cat>
          <val>
            <numRef>
              <f>'Mieterhöhungen'!$H$2:$H$111</f>
            </numRef>
          </val>
        </ser>
        <ser>
          <idx val="1"/>
          <order val="1"/>
          <tx>
            <strRef>
              <f>'Mieterhöhungen'!M1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'Mieterhöhungen'!$A$2:$A$111</f>
            </numRef>
          </cat>
          <val>
            <numRef>
              <f>'Mieterhöhungen'!$M$2:$M$111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Vorgangs-ID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Kaltmiete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der Prüfergebnisse</a:t>
            </a:r>
          </a:p>
        </rich>
      </tx>
    </title>
    <plotArea>
      <pieChart>
        <varyColors val="1"/>
        <ser>
          <idx val="0"/>
          <order val="0"/>
          <tx>
            <strRef>
              <f>'Übersicht'!B12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'Übersicht'!$A$13:$A$14</f>
            </numRef>
          </cat>
          <val>
            <numRef>
              <f>'Übersicht'!$B$13:$B$14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Durchschnittliche geplante Erhöhung nach Stadt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'Übersicht'!D16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'Übersicht'!$A$17:$A$26</f>
            </numRef>
          </cat>
          <val>
            <numRef>
              <f>'Übersicht'!$D$17:$D$26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Erhöhung in %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18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31" customWidth="1" min="3" max="3"/>
    <col width="22" customWidth="1" min="4" max="4"/>
    <col width="17" customWidth="1" min="5" max="5"/>
    <col width="14" customWidth="1" min="6" max="6"/>
    <col width="18" customWidth="1" min="7" max="7"/>
    <col width="20" customWidth="1" min="8" max="8"/>
    <col width="20" customWidth="1" min="9" max="9"/>
    <col width="25" customWidth="1" min="10" max="10"/>
    <col width="26" customWidth="1" min="11" max="11"/>
    <col width="28" customWidth="1" min="12" max="12"/>
    <col width="22" customWidth="1" min="13" max="13"/>
    <col width="20" customWidth="1" min="14" max="14"/>
    <col width="16" customWidth="1" min="15" max="15"/>
    <col width="19" customWidth="1" min="16" max="16"/>
    <col width="31" customWidth="1" min="17" max="17"/>
    <col width="24" customWidth="1" min="18" max="18"/>
    <col width="16" customWidth="1" min="19" max="19"/>
    <col width="32" customWidth="1" min="20" max="20"/>
    <col width="25" customWidth="1" min="21" max="21"/>
    <col width="34" customWidth="1" min="22" max="22"/>
  </cols>
  <sheetData>
    <row r="1" ht="45" customHeight="1">
      <c r="A1" s="1" t="inlineStr">
        <is>
          <t>Vorgangs-ID</t>
        </is>
      </c>
      <c r="B1" s="1" t="inlineStr">
        <is>
          <t>Mieter/in</t>
        </is>
      </c>
      <c r="C1" s="1" t="inlineStr">
        <is>
          <t>Objektadresse</t>
        </is>
      </c>
      <c r="D1" s="1" t="inlineStr">
        <is>
          <t>Stadt</t>
        </is>
      </c>
      <c r="E1" s="1" t="inlineStr">
        <is>
          <t>Wohnfläche (m²)</t>
        </is>
      </c>
      <c r="F1" s="1" t="inlineStr">
        <is>
          <t>Mietbeginn</t>
        </is>
      </c>
      <c r="G1" s="1" t="inlineStr">
        <is>
          <t>Letzte Mieterhöhung</t>
        </is>
      </c>
      <c r="H1" s="1" t="inlineStr">
        <is>
          <t>Kaltmiete aktuell (€)</t>
        </is>
      </c>
      <c r="I1" s="1" t="inlineStr">
        <is>
          <t>Kaltmiete pro m² (€)</t>
        </is>
      </c>
      <c r="J1" s="1" t="inlineStr">
        <is>
          <t>Mietspiegel-Minimum pro m² (€)</t>
        </is>
      </c>
      <c r="K1" s="1" t="inlineStr">
        <is>
          <t>Mietspiegel-Maximum pro m² (€)</t>
        </is>
      </c>
      <c r="L1" s="1" t="inlineStr">
        <is>
          <t>Angestrebte Kaltmiete pro m² (€)</t>
        </is>
      </c>
      <c r="M1" s="1" t="inlineStr">
        <is>
          <t>Angestrebte Kaltmiete (€)</t>
        </is>
      </c>
      <c r="N1" s="1" t="inlineStr">
        <is>
          <t>Erhöhung absolut (€)</t>
        </is>
      </c>
      <c r="O1" s="1" t="inlineStr">
        <is>
          <t>Erhöhung in %</t>
        </is>
      </c>
      <c r="P1" s="1" t="inlineStr">
        <is>
          <t>Kappungsgrenze (%)</t>
        </is>
      </c>
      <c r="Q1" s="1" t="inlineStr">
        <is>
          <t>Maximal zulässige Kaltmiete nach Kappungsgrenze (€)</t>
        </is>
      </c>
      <c r="R1" s="1" t="inlineStr">
        <is>
          <t>Frühestes Wirksamkeitsdatum</t>
        </is>
      </c>
      <c r="S1" s="1" t="inlineStr">
        <is>
          <t>Zustimmung bis</t>
        </is>
      </c>
      <c r="T1" s="1" t="inlineStr">
        <is>
          <t>Prüfergebnis</t>
        </is>
      </c>
      <c r="U1" s="1" t="inlineStr">
        <is>
          <t>Status</t>
        </is>
      </c>
      <c r="V1" s="1" t="inlineStr">
        <is>
          <t>Bemerkung</t>
        </is>
      </c>
    </row>
    <row r="2">
      <c r="A2" s="2" t="inlineStr">
        <is>
          <t>MH-2026-001</t>
        </is>
      </c>
      <c r="B2" s="2" t="inlineStr">
        <is>
          <t>Thomas Müller</t>
        </is>
      </c>
      <c r="C2" s="2" t="inlineStr">
        <is>
          <t>Prenzlauer Allee 145</t>
        </is>
      </c>
      <c r="D2" s="2" t="inlineStr">
        <is>
          <t>Berlin</t>
        </is>
      </c>
      <c r="E2" s="3" t="n">
        <v>72</v>
      </c>
      <c r="F2" s="26" t="n">
        <v>46032</v>
      </c>
      <c r="G2" s="26" t="n">
        <v>46113</v>
      </c>
      <c r="H2" s="27" t="n">
        <v>900</v>
      </c>
      <c r="I2" s="6">
        <f>IF(OR($A2="",$E2="",$H2=""),"",IFERROR($H2/$E2,0))</f>
        <v/>
      </c>
      <c r="J2" s="3" t="n">
        <v>11.8</v>
      </c>
      <c r="K2" s="3" t="n">
        <v>14</v>
      </c>
      <c r="L2" s="3" t="n">
        <v>13.5</v>
      </c>
      <c r="M2" s="28">
        <f>IF(OR($A2="",$E2="",$L2=""),"",$E2*$L2)</f>
        <v/>
      </c>
      <c r="N2" s="28">
        <f>IF(OR($A2="",$M2="",$H2=""),"",$M2-$H2)</f>
        <v/>
      </c>
      <c r="O2" s="29">
        <f>IF(OR($A2="",$N2="",$H2=""),"",IFERROR($N2/$H2,0))</f>
        <v/>
      </c>
      <c r="P2" s="30" t="n">
        <v>0.15</v>
      </c>
      <c r="Q2" s="28">
        <f>IF(OR($A2="",$H2="",$P2=""),"",$H2*(1+$P2))</f>
        <v/>
      </c>
      <c r="R2" s="26" t="n">
        <v>46296</v>
      </c>
      <c r="S2" s="26" t="n">
        <v>46265</v>
      </c>
      <c r="T2" s="10">
        <f>IF(OR($A2="",$M2="",$Q2="",$L2="",$J2="",$K2=""),"",IF($M2&gt;$Q2,"Überschreitung Kappungsgrenze",IF($L2&gt;$K2,"Über Mietspiegel-Maximum",IF($L2&lt;$J2,"Unter Mietspiegel-Minimum","Plausibel"))))</f>
        <v/>
      </c>
      <c r="U2" s="10">
        <f>IF($A2="","",IF($T2="Plausibel","Vorbereitung Zustimmung","Prüfung erforderlich"))</f>
        <v/>
      </c>
      <c r="V2" s="2" t="inlineStr">
        <is>
          <t>Mietspiegelwert innerhalb der Vergleichsspanne.</t>
        </is>
      </c>
    </row>
    <row r="3">
      <c r="A3" s="2" t="inlineStr">
        <is>
          <t>MH-2026-002</t>
        </is>
      </c>
      <c r="B3" s="2" t="inlineStr">
        <is>
          <t>Sabine Schneider</t>
        </is>
      </c>
      <c r="C3" s="2" t="inlineStr">
        <is>
          <t>Lindwurmstraße 82</t>
        </is>
      </c>
      <c r="D3" s="2" t="inlineStr">
        <is>
          <t>München</t>
        </is>
      </c>
      <c r="E3" s="3" t="n">
        <v>68</v>
      </c>
      <c r="F3" s="26" t="n">
        <v>46037</v>
      </c>
      <c r="G3" s="26" t="n">
        <v>46122</v>
      </c>
      <c r="H3" s="27" t="n">
        <v>1240</v>
      </c>
      <c r="I3" s="11">
        <f>IF(OR($A3="",$E3="",$H3=""),"",IFERROR($H3/$E3,0))</f>
        <v/>
      </c>
      <c r="J3" s="3" t="n">
        <v>17</v>
      </c>
      <c r="K3" s="3" t="n">
        <v>19.5</v>
      </c>
      <c r="L3" s="3" t="n">
        <v>20</v>
      </c>
      <c r="M3" s="31">
        <f>IF(OR($A3="",$E3="",$L3=""),"",$E3*$L3)</f>
        <v/>
      </c>
      <c r="N3" s="31">
        <f>IF(OR($A3="",$M3="",$H3=""),"",$M3-$H3)</f>
        <v/>
      </c>
      <c r="O3" s="32">
        <f>IF(OR($A3="",$N3="",$H3=""),"",IFERROR($N3/$H3,0))</f>
        <v/>
      </c>
      <c r="P3" s="30" t="n">
        <v>0.15</v>
      </c>
      <c r="Q3" s="31">
        <f>IF(OR($A3="",$H3="",$P3=""),"",$H3*(1+$P3))</f>
        <v/>
      </c>
      <c r="R3" s="26" t="n">
        <v>46327</v>
      </c>
      <c r="S3" s="26" t="n">
        <v>46266</v>
      </c>
      <c r="T3" s="14">
        <f>IF(OR($A3="",$M3="",$Q3="",$L3="",$J3="",$K3=""),"",IF($M3&gt;$Q3,"Überschreitung Kappungsgrenze",IF($L3&gt;$K3,"Über Mietspiegel-Maximum",IF($L3&lt;$J3,"Unter Mietspiegel-Minimum","Plausibel"))))</f>
        <v/>
      </c>
      <c r="U3" s="14">
        <f>IF($A3="","",IF($T3="Plausibel","Vorbereitung Zustimmung","Prüfung erforderlich"))</f>
        <v/>
      </c>
      <c r="V3" s="2" t="inlineStr">
        <is>
          <t>Angestrebter Wert oberhalb des Mietspiegel-Maximums.</t>
        </is>
      </c>
    </row>
    <row r="4">
      <c r="A4" s="2" t="inlineStr">
        <is>
          <t>MH-2026-003</t>
        </is>
      </c>
      <c r="B4" s="2" t="inlineStr">
        <is>
          <t>Michael Fischer</t>
        </is>
      </c>
      <c r="C4" s="2" t="inlineStr">
        <is>
          <t>Osterstraße 73</t>
        </is>
      </c>
      <c r="D4" s="2" t="inlineStr">
        <is>
          <t>Hamburg</t>
        </is>
      </c>
      <c r="E4" s="3" t="n">
        <v>82</v>
      </c>
      <c r="F4" s="26" t="n">
        <v>46054</v>
      </c>
      <c r="G4" s="26" t="n">
        <v>46127</v>
      </c>
      <c r="H4" s="27" t="n">
        <v>1080</v>
      </c>
      <c r="I4" s="6">
        <f>IF(OR($A4="",$E4="",$H4=""),"",IFERROR($H4/$E4,0))</f>
        <v/>
      </c>
      <c r="J4" s="3" t="n">
        <v>12.8</v>
      </c>
      <c r="K4" s="3" t="n">
        <v>15.2</v>
      </c>
      <c r="L4" s="3" t="n">
        <v>14.4</v>
      </c>
      <c r="M4" s="28">
        <f>IF(OR($A4="",$E4="",$L4=""),"",$E4*$L4)</f>
        <v/>
      </c>
      <c r="N4" s="28">
        <f>IF(OR($A4="",$M4="",$H4=""),"",$M4-$H4)</f>
        <v/>
      </c>
      <c r="O4" s="29">
        <f>IF(OR($A4="",$N4="",$H4=""),"",IFERROR($N4/$H4,0))</f>
        <v/>
      </c>
      <c r="P4" s="30" t="n">
        <v>0.15</v>
      </c>
      <c r="Q4" s="28">
        <f>IF(OR($A4="",$H4="",$P4=""),"",$H4*(1+$P4))</f>
        <v/>
      </c>
      <c r="R4" s="26" t="n">
        <v>46296</v>
      </c>
      <c r="S4" s="26" t="n">
        <v>46262</v>
      </c>
      <c r="T4" s="10">
        <f>IF(OR($A4="",$M4="",$Q4="",$L4="",$J4="",$K4=""),"",IF($M4&gt;$Q4,"Überschreitung Kappungsgrenze",IF($L4&gt;$K4,"Über Mietspiegel-Maximum",IF($L4&lt;$J4,"Unter Mietspiegel-Minimum","Plausibel"))))</f>
        <v/>
      </c>
      <c r="U4" s="10">
        <f>IF($A4="","",IF($T4="Plausibel","Vorbereitung Zustimmung","Prüfung erforderlich"))</f>
        <v/>
      </c>
      <c r="V4" s="2" t="inlineStr">
        <is>
          <t>Vergleichswert anhand Wohnlage prüfen.</t>
        </is>
      </c>
    </row>
    <row r="5">
      <c r="A5" s="2" t="inlineStr">
        <is>
          <t>MH-2026-004</t>
        </is>
      </c>
      <c r="B5" s="2" t="inlineStr">
        <is>
          <t>Andrea Weber</t>
        </is>
      </c>
      <c r="C5" s="2" t="inlineStr">
        <is>
          <t>Venloer Straße 215</t>
        </is>
      </c>
      <c r="D5" s="2" t="inlineStr">
        <is>
          <t>Köln</t>
        </is>
      </c>
      <c r="E5" s="3" t="n">
        <v>58</v>
      </c>
      <c r="F5" s="26" t="n">
        <v>46042</v>
      </c>
      <c r="G5" s="26" t="n">
        <v>46101</v>
      </c>
      <c r="H5" s="27" t="n">
        <v>760</v>
      </c>
      <c r="I5" s="11">
        <f>IF(OR($A5="",$E5="",$H5=""),"",IFERROR($H5/$E5,0))</f>
        <v/>
      </c>
      <c r="J5" s="3" t="n">
        <v>12.5</v>
      </c>
      <c r="K5" s="3" t="n">
        <v>14.3</v>
      </c>
      <c r="L5" s="3" t="n">
        <v>15.8</v>
      </c>
      <c r="M5" s="31">
        <f>IF(OR($A5="",$E5="",$L5=""),"",$E5*$L5)</f>
        <v/>
      </c>
      <c r="N5" s="31">
        <f>IF(OR($A5="",$M5="",$H5=""),"",$M5-$H5)</f>
        <v/>
      </c>
      <c r="O5" s="32">
        <f>IF(OR($A5="",$N5="",$H5=""),"",IFERROR($N5/$H5,0))</f>
        <v/>
      </c>
      <c r="P5" s="30" t="n">
        <v>0.15</v>
      </c>
      <c r="Q5" s="31">
        <f>IF(OR($A5="",$H5="",$P5=""),"",$H5*(1+$P5))</f>
        <v/>
      </c>
      <c r="R5" s="26" t="n">
        <v>46296</v>
      </c>
      <c r="S5" s="26" t="n">
        <v>46259</v>
      </c>
      <c r="T5" s="14">
        <f>IF(OR($A5="",$M5="",$Q5="",$L5="",$J5="",$K5=""),"",IF($M5&gt;$Q5,"Überschreitung Kappungsgrenze",IF($L5&gt;$K5,"Über Mietspiegel-Maximum",IF($L5&lt;$J5,"Unter Mietspiegel-Minimum","Plausibel"))))</f>
        <v/>
      </c>
      <c r="U5" s="14">
        <f>IF($A5="","",IF($T5="Plausibel","Vorbereitung Zustimmung","Prüfung erforderlich"))</f>
        <v/>
      </c>
      <c r="V5" s="2" t="inlineStr">
        <is>
          <t>Erhöhung überschreitet die hinterlegte Kappungsgrenze.</t>
        </is>
      </c>
    </row>
    <row r="6">
      <c r="A6" s="2" t="inlineStr">
        <is>
          <t>MH-2026-005</t>
        </is>
      </c>
      <c r="B6" s="2" t="inlineStr">
        <is>
          <t>Stefan Wagner</t>
        </is>
      </c>
      <c r="C6" s="2" t="inlineStr">
        <is>
          <t>Mainzer Landstraße 188</t>
        </is>
      </c>
      <c r="D6" s="2" t="inlineStr">
        <is>
          <t>Frankfurt am Main</t>
        </is>
      </c>
      <c r="E6" s="3" t="n">
        <v>95</v>
      </c>
      <c r="F6" s="26" t="n">
        <v>46063</v>
      </c>
      <c r="G6" s="26" t="n">
        <v>46143</v>
      </c>
      <c r="H6" s="27" t="n">
        <v>1480</v>
      </c>
      <c r="I6" s="6">
        <f>IF(OR($A6="",$E6="",$H6=""),"",IFERROR($H6/$E6,0))</f>
        <v/>
      </c>
      <c r="J6" s="3" t="n">
        <v>15</v>
      </c>
      <c r="K6" s="3" t="n">
        <v>17.2</v>
      </c>
      <c r="L6" s="3" t="n">
        <v>16.8</v>
      </c>
      <c r="M6" s="28">
        <f>IF(OR($A6="",$E6="",$L6=""),"",$E6*$L6)</f>
        <v/>
      </c>
      <c r="N6" s="28">
        <f>IF(OR($A6="",$M6="",$H6=""),"",$M6-$H6)</f>
        <v/>
      </c>
      <c r="O6" s="29">
        <f>IF(OR($A6="",$N6="",$H6=""),"",IFERROR($N6/$H6,0))</f>
        <v/>
      </c>
      <c r="P6" s="30" t="n">
        <v>0.15</v>
      </c>
      <c r="Q6" s="28">
        <f>IF(OR($A6="",$H6="",$P6=""),"",$H6*(1+$P6))</f>
        <v/>
      </c>
      <c r="R6" s="26" t="n">
        <v>46327</v>
      </c>
      <c r="S6" s="26" t="n">
        <v>46270</v>
      </c>
      <c r="T6" s="10">
        <f>IF(OR($A6="",$M6="",$Q6="",$L6="",$J6="",$K6=""),"",IF($M6&gt;$Q6,"Überschreitung Kappungsgrenze",IF($L6&gt;$K6,"Über Mietspiegel-Maximum",IF($L6&lt;$J6,"Unter Mietspiegel-Minimum","Plausibel"))))</f>
        <v/>
      </c>
      <c r="U6" s="10">
        <f>IF($A6="","",IF($T6="Plausibel","Vorbereitung Zustimmung","Prüfung erforderlich"))</f>
        <v/>
      </c>
      <c r="V6" s="2" t="inlineStr">
        <is>
          <t>Ausstattungsmerkmale in der Begründung aufführen.</t>
        </is>
      </c>
    </row>
    <row r="7">
      <c r="A7" s="2" t="inlineStr">
        <is>
          <t>MH-2026-006</t>
        </is>
      </c>
      <c r="B7" s="2" t="inlineStr">
        <is>
          <t>Petra Becker</t>
        </is>
      </c>
      <c r="C7" s="2" t="inlineStr">
        <is>
          <t>Tübinger Straße 40</t>
        </is>
      </c>
      <c r="D7" s="2" t="inlineStr">
        <is>
          <t>Stuttgart</t>
        </is>
      </c>
      <c r="E7" s="3" t="n">
        <v>64</v>
      </c>
      <c r="F7" s="26" t="n">
        <v>46027</v>
      </c>
      <c r="G7" s="26" t="n">
        <v>46117</v>
      </c>
      <c r="H7" s="27" t="n">
        <v>980</v>
      </c>
      <c r="I7" s="11">
        <f>IF(OR($A7="",$E7="",$H7=""),"",IFERROR($H7/$E7,0))</f>
        <v/>
      </c>
      <c r="J7" s="3" t="n">
        <v>14.8</v>
      </c>
      <c r="K7" s="3" t="n">
        <v>16.7</v>
      </c>
      <c r="L7" s="3" t="n">
        <v>16.2</v>
      </c>
      <c r="M7" s="31">
        <f>IF(OR($A7="",$E7="",$L7=""),"",$E7*$L7)</f>
        <v/>
      </c>
      <c r="N7" s="31">
        <f>IF(OR($A7="",$M7="",$H7=""),"",$M7-$H7)</f>
        <v/>
      </c>
      <c r="O7" s="32">
        <f>IF(OR($A7="",$N7="",$H7=""),"",IFERROR($N7/$H7,0))</f>
        <v/>
      </c>
      <c r="P7" s="30" t="n">
        <v>0.15</v>
      </c>
      <c r="Q7" s="31">
        <f>IF(OR($A7="",$H7="",$P7=""),"",$H7*(1+$P7))</f>
        <v/>
      </c>
      <c r="R7" s="26" t="n">
        <v>46296</v>
      </c>
      <c r="S7" s="26" t="n">
        <v>46264</v>
      </c>
      <c r="T7" s="14">
        <f>IF(OR($A7="",$M7="",$Q7="",$L7="",$J7="",$K7=""),"",IF($M7&gt;$Q7,"Überschreitung Kappungsgrenze",IF($L7&gt;$K7,"Über Mietspiegel-Maximum",IF($L7&lt;$J7,"Unter Mietspiegel-Minimum","Plausibel"))))</f>
        <v/>
      </c>
      <c r="U7" s="14">
        <f>IF($A7="","",IF($T7="Plausibel","Vorbereitung Zustimmung","Prüfung erforderlich"))</f>
        <v/>
      </c>
      <c r="V7" s="2" t="inlineStr">
        <is>
          <t>Mietspiegelwert plausibel.</t>
        </is>
      </c>
    </row>
    <row r="8">
      <c r="A8" s="2" t="inlineStr">
        <is>
          <t>MH-2026-007</t>
        </is>
      </c>
      <c r="B8" s="2" t="inlineStr">
        <is>
          <t>Andreas Hoffmann</t>
        </is>
      </c>
      <c r="C8" s="2" t="inlineStr">
        <is>
          <t>Bilker Allee 95</t>
        </is>
      </c>
      <c r="D8" s="2" t="inlineStr">
        <is>
          <t>Düsseldorf</t>
        </is>
      </c>
      <c r="E8" s="3" t="n">
        <v>78</v>
      </c>
      <c r="F8" s="26" t="n">
        <v>46058</v>
      </c>
      <c r="G8" s="26" t="n">
        <v>46147</v>
      </c>
      <c r="H8" s="27" t="n">
        <v>1040</v>
      </c>
      <c r="I8" s="6">
        <f>IF(OR($A8="",$E8="",$H8=""),"",IFERROR($H8/$E8,0))</f>
        <v/>
      </c>
      <c r="J8" s="3" t="n">
        <v>12.9</v>
      </c>
      <c r="K8" s="3" t="n">
        <v>15.1</v>
      </c>
      <c r="L8" s="3" t="n">
        <v>14.9</v>
      </c>
      <c r="M8" s="28">
        <f>IF(OR($A8="",$E8="",$L8=""),"",$E8*$L8)</f>
        <v/>
      </c>
      <c r="N8" s="28">
        <f>IF(OR($A8="",$M8="",$H8=""),"",$M8-$H8)</f>
        <v/>
      </c>
      <c r="O8" s="29">
        <f>IF(OR($A8="",$N8="",$H8=""),"",IFERROR($N8/$H8,0))</f>
        <v/>
      </c>
      <c r="P8" s="30" t="n">
        <v>0.2</v>
      </c>
      <c r="Q8" s="28">
        <f>IF(OR($A8="",$H8="",$P8=""),"",$H8*(1+$P8))</f>
        <v/>
      </c>
      <c r="R8" s="26" t="n">
        <v>46327</v>
      </c>
      <c r="S8" s="26" t="n">
        <v>46268</v>
      </c>
      <c r="T8" s="10">
        <f>IF(OR($A8="",$M8="",$Q8="",$L8="",$J8="",$K8=""),"",IF($M8&gt;$Q8,"Überschreitung Kappungsgrenze",IF($L8&gt;$K8,"Über Mietspiegel-Maximum",IF($L8&lt;$J8,"Unter Mietspiegel-Minimum","Plausibel"))))</f>
        <v/>
      </c>
      <c r="U8" s="10">
        <f>IF($A8="","",IF($T8="Plausibel","Vorbereitung Zustimmung","Prüfung erforderlich"))</f>
        <v/>
      </c>
      <c r="V8" s="2" t="inlineStr">
        <is>
          <t>Gebiet mit hinterlegter Kappungsgrenze prüfen.</t>
        </is>
      </c>
    </row>
    <row r="9">
      <c r="A9" s="2" t="inlineStr">
        <is>
          <t>MH-2026-008</t>
        </is>
      </c>
      <c r="B9" s="2" t="inlineStr">
        <is>
          <t>Claudia Schäfer</t>
        </is>
      </c>
      <c r="C9" s="2" t="inlineStr">
        <is>
          <t>Karl-Liebknecht-Straße 121</t>
        </is>
      </c>
      <c r="D9" s="2" t="inlineStr">
        <is>
          <t>Leipzig</t>
        </is>
      </c>
      <c r="E9" s="3" t="n">
        <v>52</v>
      </c>
      <c r="F9" s="26" t="n">
        <v>46034</v>
      </c>
      <c r="G9" s="26" t="n">
        <v>46124</v>
      </c>
      <c r="H9" s="27" t="n">
        <v>620</v>
      </c>
      <c r="I9" s="11">
        <f>IF(OR($A9="",$E9="",$H9=""),"",IFERROR($H9/$E9,0))</f>
        <v/>
      </c>
      <c r="J9" s="3" t="n">
        <v>11.5</v>
      </c>
      <c r="K9" s="3" t="n">
        <v>13.4</v>
      </c>
      <c r="L9" s="3" t="n">
        <v>13.1</v>
      </c>
      <c r="M9" s="31">
        <f>IF(OR($A9="",$E9="",$L9=""),"",$E9*$L9)</f>
        <v/>
      </c>
      <c r="N9" s="31">
        <f>IF(OR($A9="",$M9="",$H9=""),"",$M9-$H9)</f>
        <v/>
      </c>
      <c r="O9" s="32">
        <f>IF(OR($A9="",$N9="",$H9=""),"",IFERROR($N9/$H9,0))</f>
        <v/>
      </c>
      <c r="P9" s="30" t="n">
        <v>0.15</v>
      </c>
      <c r="Q9" s="31">
        <f>IF(OR($A9="",$H9="",$P9=""),"",$H9*(1+$P9))</f>
        <v/>
      </c>
      <c r="R9" s="26" t="n">
        <v>46296</v>
      </c>
      <c r="S9" s="26" t="n">
        <v>46263</v>
      </c>
      <c r="T9" s="14">
        <f>IF(OR($A9="",$M9="",$Q9="",$L9="",$J9="",$K9=""),"",IF($M9&gt;$Q9,"Überschreitung Kappungsgrenze",IF($L9&gt;$K9,"Über Mietspiegel-Maximum",IF($L9&lt;$J9,"Unter Mietspiegel-Minimum","Plausibel"))))</f>
        <v/>
      </c>
      <c r="U9" s="14">
        <f>IF($A9="","",IF($T9="Plausibel","Vorbereitung Zustimmung","Prüfung erforderlich"))</f>
        <v/>
      </c>
      <c r="V9" s="2" t="inlineStr">
        <is>
          <t>Mietspiegelwert innerhalb der Vergleichsspanne.</t>
        </is>
      </c>
    </row>
    <row r="10">
      <c r="A10" s="2" t="inlineStr">
        <is>
          <t>MH-2026-009</t>
        </is>
      </c>
      <c r="B10" s="2" t="inlineStr">
        <is>
          <t>Markus Bauer</t>
        </is>
      </c>
      <c r="C10" s="2" t="inlineStr">
        <is>
          <t>Bautzner Straße 58</t>
        </is>
      </c>
      <c r="D10" s="2" t="inlineStr">
        <is>
          <t>Dresden</t>
        </is>
      </c>
      <c r="E10" s="3" t="n">
        <v>48</v>
      </c>
      <c r="F10" s="26" t="n">
        <v>46068</v>
      </c>
      <c r="G10" s="26" t="n">
        <v>46152</v>
      </c>
      <c r="H10" s="27" t="n">
        <v>520</v>
      </c>
      <c r="I10" s="6">
        <f>IF(OR($A10="",$E10="",$H10=""),"",IFERROR($H10/$E10,0))</f>
        <v/>
      </c>
      <c r="J10" s="3" t="n">
        <v>10.3</v>
      </c>
      <c r="K10" s="3" t="n">
        <v>12.3</v>
      </c>
      <c r="L10" s="3" t="n">
        <v>13</v>
      </c>
      <c r="M10" s="28">
        <f>IF(OR($A10="",$E10="",$L10=""),"",$E10*$L10)</f>
        <v/>
      </c>
      <c r="N10" s="28">
        <f>IF(OR($A10="",$M10="",$H10=""),"",$M10-$H10)</f>
        <v/>
      </c>
      <c r="O10" s="29">
        <f>IF(OR($A10="",$N10="",$H10=""),"",IFERROR($N10/$H10,0))</f>
        <v/>
      </c>
      <c r="P10" s="30" t="n">
        <v>0.15</v>
      </c>
      <c r="Q10" s="28">
        <f>IF(OR($A10="",$H10="",$P10=""),"",$H10*(1+$P10))</f>
        <v/>
      </c>
      <c r="R10" s="26" t="n">
        <v>46327</v>
      </c>
      <c r="S10" s="26" t="n">
        <v>46269</v>
      </c>
      <c r="T10" s="10">
        <f>IF(OR($A10="",$M10="",$Q10="",$L10="",$J10="",$K10=""),"",IF($M10&gt;$Q10,"Überschreitung Kappungsgrenze",IF($L10&gt;$K10,"Über Mietspiegel-Maximum",IF($L10&lt;$J10,"Unter Mietspiegel-Minimum","Plausibel"))))</f>
        <v/>
      </c>
      <c r="U10" s="10">
        <f>IF($A10="","",IF($T10="Plausibel","Vorbereitung Zustimmung","Prüfung erforderlich"))</f>
        <v/>
      </c>
      <c r="V10" s="2" t="inlineStr">
        <is>
          <t>Erhöhung überschreitet die hinterlegte Kappungsgrenze.</t>
        </is>
      </c>
    </row>
    <row r="11">
      <c r="A11" s="2" t="inlineStr">
        <is>
          <t>MH-2026-010</t>
        </is>
      </c>
      <c r="B11" s="2" t="inlineStr">
        <is>
          <t>Nicole Richter</t>
        </is>
      </c>
      <c r="C11" s="2" t="inlineStr">
        <is>
          <t>Limmerstraße 44</t>
        </is>
      </c>
      <c r="D11" s="2" t="inlineStr">
        <is>
          <t>Hannover</t>
        </is>
      </c>
      <c r="E11" s="3" t="n">
        <v>87</v>
      </c>
      <c r="F11" s="26" t="n">
        <v>46047</v>
      </c>
      <c r="G11" s="26" t="n">
        <v>46132</v>
      </c>
      <c r="H11" s="27" t="n">
        <v>1100</v>
      </c>
      <c r="I11" s="11">
        <f>IF(OR($A11="",$E11="",$H11=""),"",IFERROR($H11/$E11,0))</f>
        <v/>
      </c>
      <c r="J11" s="3" t="n">
        <v>12</v>
      </c>
      <c r="K11" s="3" t="n">
        <v>14.4</v>
      </c>
      <c r="L11" s="3" t="n">
        <v>11.5</v>
      </c>
      <c r="M11" s="31">
        <f>IF(OR($A11="",$E11="",$L11=""),"",$E11*$L11)</f>
        <v/>
      </c>
      <c r="N11" s="31">
        <f>IF(OR($A11="",$M11="",$H11=""),"",$M11-$H11)</f>
        <v/>
      </c>
      <c r="O11" s="32">
        <f>IF(OR($A11="",$N11="",$H11=""),"",IFERROR($N11/$H11,0))</f>
        <v/>
      </c>
      <c r="P11" s="30" t="n">
        <v>0.2</v>
      </c>
      <c r="Q11" s="31">
        <f>IF(OR($A11="",$H11="",$P11=""),"",$H11*(1+$P11))</f>
        <v/>
      </c>
      <c r="R11" s="26" t="n">
        <v>46296</v>
      </c>
      <c r="S11" s="26" t="n">
        <v>46261</v>
      </c>
      <c r="T11" s="14">
        <f>IF(OR($A11="",$M11="",$Q11="",$L11="",$J11="",$K11=""),"",IF($M11&gt;$Q11,"Überschreitung Kappungsgrenze",IF($L11&gt;$K11,"Über Mietspiegel-Maximum",IF($L11&lt;$J11,"Unter Mietspiegel-Minimum","Plausibel"))))</f>
        <v/>
      </c>
      <c r="U11" s="14">
        <f>IF($A11="","",IF($T11="Plausibel","Vorbereitung Zustimmung","Prüfung erforderlich"))</f>
        <v/>
      </c>
      <c r="V11" s="2" t="inlineStr">
        <is>
          <t>Angestrebter Wert unterhalb des Mietspiegel-Minimums.</t>
        </is>
      </c>
    </row>
    <row r="12">
      <c r="A12" s="2" t="n"/>
      <c r="B12" s="2" t="n"/>
      <c r="C12" s="2" t="n"/>
      <c r="D12" s="2" t="n"/>
      <c r="E12" s="3" t="n"/>
      <c r="F12" s="26" t="n"/>
      <c r="G12" s="26" t="n"/>
      <c r="H12" s="27" t="n"/>
      <c r="I12" s="11">
        <f>IF(OR($A12="",$E12="",$H12=""),"",IFERROR($H12/$E12,0))</f>
        <v/>
      </c>
      <c r="J12" s="3" t="n"/>
      <c r="K12" s="3" t="n"/>
      <c r="L12" s="3" t="n"/>
      <c r="M12" s="31">
        <f>IF(OR($A12="",$E12="",$L12=""),"",$E12*$L12)</f>
        <v/>
      </c>
      <c r="N12" s="31">
        <f>IF(OR($A12="",$M12="",$H12=""),"",$M12-$H12)</f>
        <v/>
      </c>
      <c r="O12" s="32">
        <f>IF(OR($A12="",$N12="",$H12=""),"",IFERROR($N12/$H12,0))</f>
        <v/>
      </c>
      <c r="P12" s="30" t="n"/>
      <c r="Q12" s="31">
        <f>IF(OR($A12="",$H12="",$P12=""),"",$H12*(1+$P12))</f>
        <v/>
      </c>
      <c r="R12" s="26" t="n"/>
      <c r="S12" s="26" t="n"/>
      <c r="T12" s="14">
        <f>IF(OR($A12="",$M12="",$Q12="",$L12="",$J12="",$K12=""),"",IF($M12&gt;$Q12,"Überschreitung Kappungsgrenze",IF($L12&gt;$K12,"Über Mietspiegel-Maximum",IF($L12&lt;$J12,"Unter Mietspiegel-Minimum","Plausibel"))))</f>
        <v/>
      </c>
      <c r="U12" s="14">
        <f>IF($A12="","",IF($T12="Plausibel","Vorbereitung Zustimmung","Prüfung erforderlich"))</f>
        <v/>
      </c>
      <c r="V12" s="2" t="n"/>
    </row>
    <row r="13">
      <c r="A13" s="2" t="n"/>
      <c r="B13" s="2" t="n"/>
      <c r="C13" s="2" t="n"/>
      <c r="D13" s="2" t="n"/>
      <c r="E13" s="3" t="n"/>
      <c r="F13" s="26" t="n"/>
      <c r="G13" s="26" t="n"/>
      <c r="H13" s="27" t="n"/>
      <c r="I13" s="11">
        <f>IF(OR($A13="",$E13="",$H13=""),"",IFERROR($H13/$E13,0))</f>
        <v/>
      </c>
      <c r="J13" s="3" t="n"/>
      <c r="K13" s="3" t="n"/>
      <c r="L13" s="3" t="n"/>
      <c r="M13" s="31">
        <f>IF(OR($A13="",$E13="",$L13=""),"",$E13*$L13)</f>
        <v/>
      </c>
      <c r="N13" s="31">
        <f>IF(OR($A13="",$M13="",$H13=""),"",$M13-$H13)</f>
        <v/>
      </c>
      <c r="O13" s="32">
        <f>IF(OR($A13="",$N13="",$H13=""),"",IFERROR($N13/$H13,0))</f>
        <v/>
      </c>
      <c r="P13" s="30" t="n"/>
      <c r="Q13" s="31">
        <f>IF(OR($A13="",$H13="",$P13=""),"",$H13*(1+$P13))</f>
        <v/>
      </c>
      <c r="R13" s="26" t="n"/>
      <c r="S13" s="26" t="n"/>
      <c r="T13" s="14">
        <f>IF(OR($A13="",$M13="",$Q13="",$L13="",$J13="",$K13=""),"",IF($M13&gt;$Q13,"Überschreitung Kappungsgrenze",IF($L13&gt;$K13,"Über Mietspiegel-Maximum",IF($L13&lt;$J13,"Unter Mietspiegel-Minimum","Plausibel"))))</f>
        <v/>
      </c>
      <c r="U13" s="14">
        <f>IF($A13="","",IF($T13="Plausibel","Vorbereitung Zustimmung","Prüfung erforderlich"))</f>
        <v/>
      </c>
      <c r="V13" s="2" t="n"/>
    </row>
    <row r="14">
      <c r="A14" s="2" t="n"/>
      <c r="B14" s="2" t="n"/>
      <c r="C14" s="2" t="n"/>
      <c r="D14" s="2" t="n"/>
      <c r="E14" s="3" t="n"/>
      <c r="F14" s="26" t="n"/>
      <c r="G14" s="26" t="n"/>
      <c r="H14" s="27" t="n"/>
      <c r="I14" s="11">
        <f>IF(OR($A14="",$E14="",$H14=""),"",IFERROR($H14/$E14,0))</f>
        <v/>
      </c>
      <c r="J14" s="3" t="n"/>
      <c r="K14" s="3" t="n"/>
      <c r="L14" s="3" t="n"/>
      <c r="M14" s="31">
        <f>IF(OR($A14="",$E14="",$L14=""),"",$E14*$L14)</f>
        <v/>
      </c>
      <c r="N14" s="31">
        <f>IF(OR($A14="",$M14="",$H14=""),"",$M14-$H14)</f>
        <v/>
      </c>
      <c r="O14" s="32">
        <f>IF(OR($A14="",$N14="",$H14=""),"",IFERROR($N14/$H14,0))</f>
        <v/>
      </c>
      <c r="P14" s="30" t="n"/>
      <c r="Q14" s="31">
        <f>IF(OR($A14="",$H14="",$P14=""),"",$H14*(1+$P14))</f>
        <v/>
      </c>
      <c r="R14" s="26" t="n"/>
      <c r="S14" s="26" t="n"/>
      <c r="T14" s="14">
        <f>IF(OR($A14="",$M14="",$Q14="",$L14="",$J14="",$K14=""),"",IF($M14&gt;$Q14,"Überschreitung Kappungsgrenze",IF($L14&gt;$K14,"Über Mietspiegel-Maximum",IF($L14&lt;$J14,"Unter Mietspiegel-Minimum","Plausibel"))))</f>
        <v/>
      </c>
      <c r="U14" s="14">
        <f>IF($A14="","",IF($T14="Plausibel","Vorbereitung Zustimmung","Prüfung erforderlich"))</f>
        <v/>
      </c>
      <c r="V14" s="2" t="n"/>
    </row>
    <row r="15">
      <c r="A15" s="2" t="n"/>
      <c r="B15" s="2" t="n"/>
      <c r="C15" s="2" t="n"/>
      <c r="D15" s="2" t="n"/>
      <c r="E15" s="3" t="n"/>
      <c r="F15" s="26" t="n"/>
      <c r="G15" s="26" t="n"/>
      <c r="H15" s="27" t="n"/>
      <c r="I15" s="11">
        <f>IF(OR($A15="",$E15="",$H15=""),"",IFERROR($H15/$E15,0))</f>
        <v/>
      </c>
      <c r="J15" s="3" t="n"/>
      <c r="K15" s="3" t="n"/>
      <c r="L15" s="3" t="n"/>
      <c r="M15" s="31">
        <f>IF(OR($A15="",$E15="",$L15=""),"",$E15*$L15)</f>
        <v/>
      </c>
      <c r="N15" s="31">
        <f>IF(OR($A15="",$M15="",$H15=""),"",$M15-$H15)</f>
        <v/>
      </c>
      <c r="O15" s="32">
        <f>IF(OR($A15="",$N15="",$H15=""),"",IFERROR($N15/$H15,0))</f>
        <v/>
      </c>
      <c r="P15" s="30" t="n"/>
      <c r="Q15" s="31">
        <f>IF(OR($A15="",$H15="",$P15=""),"",$H15*(1+$P15))</f>
        <v/>
      </c>
      <c r="R15" s="26" t="n"/>
      <c r="S15" s="26" t="n"/>
      <c r="T15" s="14">
        <f>IF(OR($A15="",$M15="",$Q15="",$L15="",$J15="",$K15=""),"",IF($M15&gt;$Q15,"Überschreitung Kappungsgrenze",IF($L15&gt;$K15,"Über Mietspiegel-Maximum",IF($L15&lt;$J15,"Unter Mietspiegel-Minimum","Plausibel"))))</f>
        <v/>
      </c>
      <c r="U15" s="14">
        <f>IF($A15="","",IF($T15="Plausibel","Vorbereitung Zustimmung","Prüfung erforderlich"))</f>
        <v/>
      </c>
      <c r="V15" s="2" t="n"/>
    </row>
    <row r="16">
      <c r="A16" s="2" t="n"/>
      <c r="B16" s="2" t="n"/>
      <c r="C16" s="2" t="n"/>
      <c r="D16" s="2" t="n"/>
      <c r="E16" s="3" t="n"/>
      <c r="F16" s="26" t="n"/>
      <c r="G16" s="26" t="n"/>
      <c r="H16" s="27" t="n"/>
      <c r="I16" s="11">
        <f>IF(OR($A16="",$E16="",$H16=""),"",IFERROR($H16/$E16,0))</f>
        <v/>
      </c>
      <c r="J16" s="3" t="n"/>
      <c r="K16" s="3" t="n"/>
      <c r="L16" s="3" t="n"/>
      <c r="M16" s="31">
        <f>IF(OR($A16="",$E16="",$L16=""),"",$E16*$L16)</f>
        <v/>
      </c>
      <c r="N16" s="31">
        <f>IF(OR($A16="",$M16="",$H16=""),"",$M16-$H16)</f>
        <v/>
      </c>
      <c r="O16" s="32">
        <f>IF(OR($A16="",$N16="",$H16=""),"",IFERROR($N16/$H16,0))</f>
        <v/>
      </c>
      <c r="P16" s="30" t="n"/>
      <c r="Q16" s="31">
        <f>IF(OR($A16="",$H16="",$P16=""),"",$H16*(1+$P16))</f>
        <v/>
      </c>
      <c r="R16" s="26" t="n"/>
      <c r="S16" s="26" t="n"/>
      <c r="T16" s="14">
        <f>IF(OR($A16="",$M16="",$Q16="",$L16="",$J16="",$K16=""),"",IF($M16&gt;$Q16,"Überschreitung Kappungsgrenze",IF($L16&gt;$K16,"Über Mietspiegel-Maximum",IF($L16&lt;$J16,"Unter Mietspiegel-Minimum","Plausibel"))))</f>
        <v/>
      </c>
      <c r="U16" s="14">
        <f>IF($A16="","",IF($T16="Plausibel","Vorbereitung Zustimmung","Prüfung erforderlich"))</f>
        <v/>
      </c>
      <c r="V16" s="2" t="n"/>
    </row>
    <row r="17">
      <c r="A17" s="2" t="n"/>
      <c r="B17" s="2" t="n"/>
      <c r="C17" s="2" t="n"/>
      <c r="D17" s="2" t="n"/>
      <c r="E17" s="3" t="n"/>
      <c r="F17" s="26" t="n"/>
      <c r="G17" s="26" t="n"/>
      <c r="H17" s="27" t="n"/>
      <c r="I17" s="11">
        <f>IF(OR($A17="",$E17="",$H17=""),"",IFERROR($H17/$E17,0))</f>
        <v/>
      </c>
      <c r="J17" s="3" t="n"/>
      <c r="K17" s="3" t="n"/>
      <c r="L17" s="3" t="n"/>
      <c r="M17" s="31">
        <f>IF(OR($A17="",$E17="",$L17=""),"",$E17*$L17)</f>
        <v/>
      </c>
      <c r="N17" s="31">
        <f>IF(OR($A17="",$M17="",$H17=""),"",$M17-$H17)</f>
        <v/>
      </c>
      <c r="O17" s="32">
        <f>IF(OR($A17="",$N17="",$H17=""),"",IFERROR($N17/$H17,0))</f>
        <v/>
      </c>
      <c r="P17" s="30" t="n"/>
      <c r="Q17" s="31">
        <f>IF(OR($A17="",$H17="",$P17=""),"",$H17*(1+$P17))</f>
        <v/>
      </c>
      <c r="R17" s="26" t="n"/>
      <c r="S17" s="26" t="n"/>
      <c r="T17" s="14">
        <f>IF(OR($A17="",$M17="",$Q17="",$L17="",$J17="",$K17=""),"",IF($M17&gt;$Q17,"Überschreitung Kappungsgrenze",IF($L17&gt;$K17,"Über Mietspiegel-Maximum",IF($L17&lt;$J17,"Unter Mietspiegel-Minimum","Plausibel"))))</f>
        <v/>
      </c>
      <c r="U17" s="14">
        <f>IF($A17="","",IF($T17="Plausibel","Vorbereitung Zustimmung","Prüfung erforderlich"))</f>
        <v/>
      </c>
      <c r="V17" s="2" t="n"/>
    </row>
    <row r="18">
      <c r="A18" s="2" t="n"/>
      <c r="B18" s="2" t="n"/>
      <c r="C18" s="2" t="n"/>
      <c r="D18" s="2" t="n"/>
      <c r="E18" s="3" t="n"/>
      <c r="F18" s="26" t="n"/>
      <c r="G18" s="26" t="n"/>
      <c r="H18" s="27" t="n"/>
      <c r="I18" s="11">
        <f>IF(OR($A18="",$E18="",$H18=""),"",IFERROR($H18/$E18,0))</f>
        <v/>
      </c>
      <c r="J18" s="3" t="n"/>
      <c r="K18" s="3" t="n"/>
      <c r="L18" s="3" t="n"/>
      <c r="M18" s="31">
        <f>IF(OR($A18="",$E18="",$L18=""),"",$E18*$L18)</f>
        <v/>
      </c>
      <c r="N18" s="31">
        <f>IF(OR($A18="",$M18="",$H18=""),"",$M18-$H18)</f>
        <v/>
      </c>
      <c r="O18" s="32">
        <f>IF(OR($A18="",$N18="",$H18=""),"",IFERROR($N18/$H18,0))</f>
        <v/>
      </c>
      <c r="P18" s="30" t="n"/>
      <c r="Q18" s="31">
        <f>IF(OR($A18="",$H18="",$P18=""),"",$H18*(1+$P18))</f>
        <v/>
      </c>
      <c r="R18" s="26" t="n"/>
      <c r="S18" s="26" t="n"/>
      <c r="T18" s="14">
        <f>IF(OR($A18="",$M18="",$Q18="",$L18="",$J18="",$K18=""),"",IF($M18&gt;$Q18,"Überschreitung Kappungsgrenze",IF($L18&gt;$K18,"Über Mietspiegel-Maximum",IF($L18&lt;$J18,"Unter Mietspiegel-Minimum","Plausibel"))))</f>
        <v/>
      </c>
      <c r="U18" s="14">
        <f>IF($A18="","",IF($T18="Plausibel","Vorbereitung Zustimmung","Prüfung erforderlich"))</f>
        <v/>
      </c>
      <c r="V18" s="2" t="n"/>
    </row>
    <row r="19">
      <c r="A19" s="2" t="n"/>
      <c r="B19" s="2" t="n"/>
      <c r="C19" s="2" t="n"/>
      <c r="D19" s="2" t="n"/>
      <c r="E19" s="3" t="n"/>
      <c r="F19" s="26" t="n"/>
      <c r="G19" s="26" t="n"/>
      <c r="H19" s="27" t="n"/>
      <c r="I19" s="11">
        <f>IF(OR($A19="",$E19="",$H19=""),"",IFERROR($H19/$E19,0))</f>
        <v/>
      </c>
      <c r="J19" s="3" t="n"/>
      <c r="K19" s="3" t="n"/>
      <c r="L19" s="3" t="n"/>
      <c r="M19" s="31">
        <f>IF(OR($A19="",$E19="",$L19=""),"",$E19*$L19)</f>
        <v/>
      </c>
      <c r="N19" s="31">
        <f>IF(OR($A19="",$M19="",$H19=""),"",$M19-$H19)</f>
        <v/>
      </c>
      <c r="O19" s="32">
        <f>IF(OR($A19="",$N19="",$H19=""),"",IFERROR($N19/$H19,0))</f>
        <v/>
      </c>
      <c r="P19" s="30" t="n"/>
      <c r="Q19" s="31">
        <f>IF(OR($A19="",$H19="",$P19=""),"",$H19*(1+$P19))</f>
        <v/>
      </c>
      <c r="R19" s="26" t="n"/>
      <c r="S19" s="26" t="n"/>
      <c r="T19" s="14">
        <f>IF(OR($A19="",$M19="",$Q19="",$L19="",$J19="",$K19=""),"",IF($M19&gt;$Q19,"Überschreitung Kappungsgrenze",IF($L19&gt;$K19,"Über Mietspiegel-Maximum",IF($L19&lt;$J19,"Unter Mietspiegel-Minimum","Plausibel"))))</f>
        <v/>
      </c>
      <c r="U19" s="14">
        <f>IF($A19="","",IF($T19="Plausibel","Vorbereitung Zustimmung","Prüfung erforderlich"))</f>
        <v/>
      </c>
      <c r="V19" s="2" t="n"/>
    </row>
    <row r="20">
      <c r="A20" s="2" t="n"/>
      <c r="B20" s="2" t="n"/>
      <c r="C20" s="2" t="n"/>
      <c r="D20" s="2" t="n"/>
      <c r="E20" s="3" t="n"/>
      <c r="F20" s="26" t="n"/>
      <c r="G20" s="26" t="n"/>
      <c r="H20" s="27" t="n"/>
      <c r="I20" s="11">
        <f>IF(OR($A20="",$E20="",$H20=""),"",IFERROR($H20/$E20,0))</f>
        <v/>
      </c>
      <c r="J20" s="3" t="n"/>
      <c r="K20" s="3" t="n"/>
      <c r="L20" s="3" t="n"/>
      <c r="M20" s="31">
        <f>IF(OR($A20="",$E20="",$L20=""),"",$E20*$L20)</f>
        <v/>
      </c>
      <c r="N20" s="31">
        <f>IF(OR($A20="",$M20="",$H20=""),"",$M20-$H20)</f>
        <v/>
      </c>
      <c r="O20" s="32">
        <f>IF(OR($A20="",$N20="",$H20=""),"",IFERROR($N20/$H20,0))</f>
        <v/>
      </c>
      <c r="P20" s="30" t="n"/>
      <c r="Q20" s="31">
        <f>IF(OR($A20="",$H20="",$P20=""),"",$H20*(1+$P20))</f>
        <v/>
      </c>
      <c r="R20" s="26" t="n"/>
      <c r="S20" s="26" t="n"/>
      <c r="T20" s="14">
        <f>IF(OR($A20="",$M20="",$Q20="",$L20="",$J20="",$K20=""),"",IF($M20&gt;$Q20,"Überschreitung Kappungsgrenze",IF($L20&gt;$K20,"Über Mietspiegel-Maximum",IF($L20&lt;$J20,"Unter Mietspiegel-Minimum","Plausibel"))))</f>
        <v/>
      </c>
      <c r="U20" s="14">
        <f>IF($A20="","",IF($T20="Plausibel","Vorbereitung Zustimmung","Prüfung erforderlich"))</f>
        <v/>
      </c>
      <c r="V20" s="2" t="n"/>
    </row>
    <row r="21">
      <c r="A21" s="2" t="n"/>
      <c r="B21" s="2" t="n"/>
      <c r="C21" s="2" t="n"/>
      <c r="D21" s="2" t="n"/>
      <c r="E21" s="3" t="n"/>
      <c r="F21" s="26" t="n"/>
      <c r="G21" s="26" t="n"/>
      <c r="H21" s="27" t="n"/>
      <c r="I21" s="11">
        <f>IF(OR($A21="",$E21="",$H21=""),"",IFERROR($H21/$E21,0))</f>
        <v/>
      </c>
      <c r="J21" s="3" t="n"/>
      <c r="K21" s="3" t="n"/>
      <c r="L21" s="3" t="n"/>
      <c r="M21" s="31">
        <f>IF(OR($A21="",$E21="",$L21=""),"",$E21*$L21)</f>
        <v/>
      </c>
      <c r="N21" s="31">
        <f>IF(OR($A21="",$M21="",$H21=""),"",$M21-$H21)</f>
        <v/>
      </c>
      <c r="O21" s="32">
        <f>IF(OR($A21="",$N21="",$H21=""),"",IFERROR($N21/$H21,0))</f>
        <v/>
      </c>
      <c r="P21" s="30" t="n"/>
      <c r="Q21" s="31">
        <f>IF(OR($A21="",$H21="",$P21=""),"",$H21*(1+$P21))</f>
        <v/>
      </c>
      <c r="R21" s="26" t="n"/>
      <c r="S21" s="26" t="n"/>
      <c r="T21" s="14">
        <f>IF(OR($A21="",$M21="",$Q21="",$L21="",$J21="",$K21=""),"",IF($M21&gt;$Q21,"Überschreitung Kappungsgrenze",IF($L21&gt;$K21,"Über Mietspiegel-Maximum",IF($L21&lt;$J21,"Unter Mietspiegel-Minimum","Plausibel"))))</f>
        <v/>
      </c>
      <c r="U21" s="14">
        <f>IF($A21="","",IF($T21="Plausibel","Vorbereitung Zustimmung","Prüfung erforderlich"))</f>
        <v/>
      </c>
      <c r="V21" s="2" t="n"/>
    </row>
    <row r="22">
      <c r="A22" s="2" t="n"/>
      <c r="B22" s="2" t="n"/>
      <c r="C22" s="2" t="n"/>
      <c r="D22" s="2" t="n"/>
      <c r="E22" s="3" t="n"/>
      <c r="F22" s="26" t="n"/>
      <c r="G22" s="26" t="n"/>
      <c r="H22" s="27" t="n"/>
      <c r="I22" s="11">
        <f>IF(OR($A22="",$E22="",$H22=""),"",IFERROR($H22/$E22,0))</f>
        <v/>
      </c>
      <c r="J22" s="3" t="n"/>
      <c r="K22" s="3" t="n"/>
      <c r="L22" s="3" t="n"/>
      <c r="M22" s="31">
        <f>IF(OR($A22="",$E22="",$L22=""),"",$E22*$L22)</f>
        <v/>
      </c>
      <c r="N22" s="31">
        <f>IF(OR($A22="",$M22="",$H22=""),"",$M22-$H22)</f>
        <v/>
      </c>
      <c r="O22" s="32">
        <f>IF(OR($A22="",$N22="",$H22=""),"",IFERROR($N22/$H22,0))</f>
        <v/>
      </c>
      <c r="P22" s="30" t="n"/>
      <c r="Q22" s="31">
        <f>IF(OR($A22="",$H22="",$P22=""),"",$H22*(1+$P22))</f>
        <v/>
      </c>
      <c r="R22" s="26" t="n"/>
      <c r="S22" s="26" t="n"/>
      <c r="T22" s="14">
        <f>IF(OR($A22="",$M22="",$Q22="",$L22="",$J22="",$K22=""),"",IF($M22&gt;$Q22,"Überschreitung Kappungsgrenze",IF($L22&gt;$K22,"Über Mietspiegel-Maximum",IF($L22&lt;$J22,"Unter Mietspiegel-Minimum","Plausibel"))))</f>
        <v/>
      </c>
      <c r="U22" s="14">
        <f>IF($A22="","",IF($T22="Plausibel","Vorbereitung Zustimmung","Prüfung erforderlich"))</f>
        <v/>
      </c>
      <c r="V22" s="2" t="n"/>
    </row>
    <row r="23">
      <c r="A23" s="2" t="n"/>
      <c r="B23" s="2" t="n"/>
      <c r="C23" s="2" t="n"/>
      <c r="D23" s="2" t="n"/>
      <c r="E23" s="3" t="n"/>
      <c r="F23" s="26" t="n"/>
      <c r="G23" s="26" t="n"/>
      <c r="H23" s="27" t="n"/>
      <c r="I23" s="11">
        <f>IF(OR($A23="",$E23="",$H23=""),"",IFERROR($H23/$E23,0))</f>
        <v/>
      </c>
      <c r="J23" s="3" t="n"/>
      <c r="K23" s="3" t="n"/>
      <c r="L23" s="3" t="n"/>
      <c r="M23" s="31">
        <f>IF(OR($A23="",$E23="",$L23=""),"",$E23*$L23)</f>
        <v/>
      </c>
      <c r="N23" s="31">
        <f>IF(OR($A23="",$M23="",$H23=""),"",$M23-$H23)</f>
        <v/>
      </c>
      <c r="O23" s="32">
        <f>IF(OR($A23="",$N23="",$H23=""),"",IFERROR($N23/$H23,0))</f>
        <v/>
      </c>
      <c r="P23" s="30" t="n"/>
      <c r="Q23" s="31">
        <f>IF(OR($A23="",$H23="",$P23=""),"",$H23*(1+$P23))</f>
        <v/>
      </c>
      <c r="R23" s="26" t="n"/>
      <c r="S23" s="26" t="n"/>
      <c r="T23" s="14">
        <f>IF(OR($A23="",$M23="",$Q23="",$L23="",$J23="",$K23=""),"",IF($M23&gt;$Q23,"Überschreitung Kappungsgrenze",IF($L23&gt;$K23,"Über Mietspiegel-Maximum",IF($L23&lt;$J23,"Unter Mietspiegel-Minimum","Plausibel"))))</f>
        <v/>
      </c>
      <c r="U23" s="14">
        <f>IF($A23="","",IF($T23="Plausibel","Vorbereitung Zustimmung","Prüfung erforderlich"))</f>
        <v/>
      </c>
      <c r="V23" s="2" t="n"/>
    </row>
    <row r="24">
      <c r="A24" s="2" t="n"/>
      <c r="B24" s="2" t="n"/>
      <c r="C24" s="2" t="n"/>
      <c r="D24" s="2" t="n"/>
      <c r="E24" s="3" t="n"/>
      <c r="F24" s="26" t="n"/>
      <c r="G24" s="26" t="n"/>
      <c r="H24" s="27" t="n"/>
      <c r="I24" s="11">
        <f>IF(OR($A24="",$E24="",$H24=""),"",IFERROR($H24/$E24,0))</f>
        <v/>
      </c>
      <c r="J24" s="3" t="n"/>
      <c r="K24" s="3" t="n"/>
      <c r="L24" s="3" t="n"/>
      <c r="M24" s="31">
        <f>IF(OR($A24="",$E24="",$L24=""),"",$E24*$L24)</f>
        <v/>
      </c>
      <c r="N24" s="31">
        <f>IF(OR($A24="",$M24="",$H24=""),"",$M24-$H24)</f>
        <v/>
      </c>
      <c r="O24" s="32">
        <f>IF(OR($A24="",$N24="",$H24=""),"",IFERROR($N24/$H24,0))</f>
        <v/>
      </c>
      <c r="P24" s="30" t="n"/>
      <c r="Q24" s="31">
        <f>IF(OR($A24="",$H24="",$P24=""),"",$H24*(1+$P24))</f>
        <v/>
      </c>
      <c r="R24" s="26" t="n"/>
      <c r="S24" s="26" t="n"/>
      <c r="T24" s="14">
        <f>IF(OR($A24="",$M24="",$Q24="",$L24="",$J24="",$K24=""),"",IF($M24&gt;$Q24,"Überschreitung Kappungsgrenze",IF($L24&gt;$K24,"Über Mietspiegel-Maximum",IF($L24&lt;$J24,"Unter Mietspiegel-Minimum","Plausibel"))))</f>
        <v/>
      </c>
      <c r="U24" s="14">
        <f>IF($A24="","",IF($T24="Plausibel","Vorbereitung Zustimmung","Prüfung erforderlich"))</f>
        <v/>
      </c>
      <c r="V24" s="2" t="n"/>
    </row>
    <row r="25">
      <c r="A25" s="2" t="n"/>
      <c r="B25" s="2" t="n"/>
      <c r="C25" s="2" t="n"/>
      <c r="D25" s="2" t="n"/>
      <c r="E25" s="3" t="n"/>
      <c r="F25" s="26" t="n"/>
      <c r="G25" s="26" t="n"/>
      <c r="H25" s="27" t="n"/>
      <c r="I25" s="11">
        <f>IF(OR($A25="",$E25="",$H25=""),"",IFERROR($H25/$E25,0))</f>
        <v/>
      </c>
      <c r="J25" s="3" t="n"/>
      <c r="K25" s="3" t="n"/>
      <c r="L25" s="3" t="n"/>
      <c r="M25" s="31">
        <f>IF(OR($A25="",$E25="",$L25=""),"",$E25*$L25)</f>
        <v/>
      </c>
      <c r="N25" s="31">
        <f>IF(OR($A25="",$M25="",$H25=""),"",$M25-$H25)</f>
        <v/>
      </c>
      <c r="O25" s="32">
        <f>IF(OR($A25="",$N25="",$H25=""),"",IFERROR($N25/$H25,0))</f>
        <v/>
      </c>
      <c r="P25" s="30" t="n"/>
      <c r="Q25" s="31">
        <f>IF(OR($A25="",$H25="",$P25=""),"",$H25*(1+$P25))</f>
        <v/>
      </c>
      <c r="R25" s="26" t="n"/>
      <c r="S25" s="26" t="n"/>
      <c r="T25" s="14">
        <f>IF(OR($A25="",$M25="",$Q25="",$L25="",$J25="",$K25=""),"",IF($M25&gt;$Q25,"Überschreitung Kappungsgrenze",IF($L25&gt;$K25,"Über Mietspiegel-Maximum",IF($L25&lt;$J25,"Unter Mietspiegel-Minimum","Plausibel"))))</f>
        <v/>
      </c>
      <c r="U25" s="14">
        <f>IF($A25="","",IF($T25="Plausibel","Vorbereitung Zustimmung","Prüfung erforderlich"))</f>
        <v/>
      </c>
      <c r="V25" s="2" t="n"/>
    </row>
    <row r="26">
      <c r="A26" s="2" t="n"/>
      <c r="B26" s="2" t="n"/>
      <c r="C26" s="2" t="n"/>
      <c r="D26" s="2" t="n"/>
      <c r="E26" s="3" t="n"/>
      <c r="F26" s="26" t="n"/>
      <c r="G26" s="26" t="n"/>
      <c r="H26" s="27" t="n"/>
      <c r="I26" s="11">
        <f>IF(OR($A26="",$E26="",$H26=""),"",IFERROR($H26/$E26,0))</f>
        <v/>
      </c>
      <c r="J26" s="3" t="n"/>
      <c r="K26" s="3" t="n"/>
      <c r="L26" s="3" t="n"/>
      <c r="M26" s="31">
        <f>IF(OR($A26="",$E26="",$L26=""),"",$E26*$L26)</f>
        <v/>
      </c>
      <c r="N26" s="31">
        <f>IF(OR($A26="",$M26="",$H26=""),"",$M26-$H26)</f>
        <v/>
      </c>
      <c r="O26" s="32">
        <f>IF(OR($A26="",$N26="",$H26=""),"",IFERROR($N26/$H26,0))</f>
        <v/>
      </c>
      <c r="P26" s="30" t="n"/>
      <c r="Q26" s="31">
        <f>IF(OR($A26="",$H26="",$P26=""),"",$H26*(1+$P26))</f>
        <v/>
      </c>
      <c r="R26" s="26" t="n"/>
      <c r="S26" s="26" t="n"/>
      <c r="T26" s="14">
        <f>IF(OR($A26="",$M26="",$Q26="",$L26="",$J26="",$K26=""),"",IF($M26&gt;$Q26,"Überschreitung Kappungsgrenze",IF($L26&gt;$K26,"Über Mietspiegel-Maximum",IF($L26&lt;$J26,"Unter Mietspiegel-Minimum","Plausibel"))))</f>
        <v/>
      </c>
      <c r="U26" s="14">
        <f>IF($A26="","",IF($T26="Plausibel","Vorbereitung Zustimmung","Prüfung erforderlich"))</f>
        <v/>
      </c>
      <c r="V26" s="2" t="n"/>
    </row>
    <row r="27">
      <c r="A27" s="2" t="n"/>
      <c r="B27" s="2" t="n"/>
      <c r="C27" s="2" t="n"/>
      <c r="D27" s="2" t="n"/>
      <c r="E27" s="3" t="n"/>
      <c r="F27" s="26" t="n"/>
      <c r="G27" s="26" t="n"/>
      <c r="H27" s="27" t="n"/>
      <c r="I27" s="11">
        <f>IF(OR($A27="",$E27="",$H27=""),"",IFERROR($H27/$E27,0))</f>
        <v/>
      </c>
      <c r="J27" s="3" t="n"/>
      <c r="K27" s="3" t="n"/>
      <c r="L27" s="3" t="n"/>
      <c r="M27" s="31">
        <f>IF(OR($A27="",$E27="",$L27=""),"",$E27*$L27)</f>
        <v/>
      </c>
      <c r="N27" s="31">
        <f>IF(OR($A27="",$M27="",$H27=""),"",$M27-$H27)</f>
        <v/>
      </c>
      <c r="O27" s="32">
        <f>IF(OR($A27="",$N27="",$H27=""),"",IFERROR($N27/$H27,0))</f>
        <v/>
      </c>
      <c r="P27" s="30" t="n"/>
      <c r="Q27" s="31">
        <f>IF(OR($A27="",$H27="",$P27=""),"",$H27*(1+$P27))</f>
        <v/>
      </c>
      <c r="R27" s="26" t="n"/>
      <c r="S27" s="26" t="n"/>
      <c r="T27" s="14">
        <f>IF(OR($A27="",$M27="",$Q27="",$L27="",$J27="",$K27=""),"",IF($M27&gt;$Q27,"Überschreitung Kappungsgrenze",IF($L27&gt;$K27,"Über Mietspiegel-Maximum",IF($L27&lt;$J27,"Unter Mietspiegel-Minimum","Plausibel"))))</f>
        <v/>
      </c>
      <c r="U27" s="14">
        <f>IF($A27="","",IF($T27="Plausibel","Vorbereitung Zustimmung","Prüfung erforderlich"))</f>
        <v/>
      </c>
      <c r="V27" s="2" t="n"/>
    </row>
    <row r="28">
      <c r="A28" s="2" t="n"/>
      <c r="B28" s="2" t="n"/>
      <c r="C28" s="2" t="n"/>
      <c r="D28" s="2" t="n"/>
      <c r="E28" s="3" t="n"/>
      <c r="F28" s="26" t="n"/>
      <c r="G28" s="26" t="n"/>
      <c r="H28" s="27" t="n"/>
      <c r="I28" s="11">
        <f>IF(OR($A28="",$E28="",$H28=""),"",IFERROR($H28/$E28,0))</f>
        <v/>
      </c>
      <c r="J28" s="3" t="n"/>
      <c r="K28" s="3" t="n"/>
      <c r="L28" s="3" t="n"/>
      <c r="M28" s="31">
        <f>IF(OR($A28="",$E28="",$L28=""),"",$E28*$L28)</f>
        <v/>
      </c>
      <c r="N28" s="31">
        <f>IF(OR($A28="",$M28="",$H28=""),"",$M28-$H28)</f>
        <v/>
      </c>
      <c r="O28" s="32">
        <f>IF(OR($A28="",$N28="",$H28=""),"",IFERROR($N28/$H28,0))</f>
        <v/>
      </c>
      <c r="P28" s="30" t="n"/>
      <c r="Q28" s="31">
        <f>IF(OR($A28="",$H28="",$P28=""),"",$H28*(1+$P28))</f>
        <v/>
      </c>
      <c r="R28" s="26" t="n"/>
      <c r="S28" s="26" t="n"/>
      <c r="T28" s="14">
        <f>IF(OR($A28="",$M28="",$Q28="",$L28="",$J28="",$K28=""),"",IF($M28&gt;$Q28,"Überschreitung Kappungsgrenze",IF($L28&gt;$K28,"Über Mietspiegel-Maximum",IF($L28&lt;$J28,"Unter Mietspiegel-Minimum","Plausibel"))))</f>
        <v/>
      </c>
      <c r="U28" s="14">
        <f>IF($A28="","",IF($T28="Plausibel","Vorbereitung Zustimmung","Prüfung erforderlich"))</f>
        <v/>
      </c>
      <c r="V28" s="2" t="n"/>
    </row>
    <row r="29">
      <c r="A29" s="2" t="n"/>
      <c r="B29" s="2" t="n"/>
      <c r="C29" s="2" t="n"/>
      <c r="D29" s="2" t="n"/>
      <c r="E29" s="3" t="n"/>
      <c r="F29" s="26" t="n"/>
      <c r="G29" s="26" t="n"/>
      <c r="H29" s="27" t="n"/>
      <c r="I29" s="11">
        <f>IF(OR($A29="",$E29="",$H29=""),"",IFERROR($H29/$E29,0))</f>
        <v/>
      </c>
      <c r="J29" s="3" t="n"/>
      <c r="K29" s="3" t="n"/>
      <c r="L29" s="3" t="n"/>
      <c r="M29" s="31">
        <f>IF(OR($A29="",$E29="",$L29=""),"",$E29*$L29)</f>
        <v/>
      </c>
      <c r="N29" s="31">
        <f>IF(OR($A29="",$M29="",$H29=""),"",$M29-$H29)</f>
        <v/>
      </c>
      <c r="O29" s="32">
        <f>IF(OR($A29="",$N29="",$H29=""),"",IFERROR($N29/$H29,0))</f>
        <v/>
      </c>
      <c r="P29" s="30" t="n"/>
      <c r="Q29" s="31">
        <f>IF(OR($A29="",$H29="",$P29=""),"",$H29*(1+$P29))</f>
        <v/>
      </c>
      <c r="R29" s="26" t="n"/>
      <c r="S29" s="26" t="n"/>
      <c r="T29" s="14">
        <f>IF(OR($A29="",$M29="",$Q29="",$L29="",$J29="",$K29=""),"",IF($M29&gt;$Q29,"Überschreitung Kappungsgrenze",IF($L29&gt;$K29,"Über Mietspiegel-Maximum",IF($L29&lt;$J29,"Unter Mietspiegel-Minimum","Plausibel"))))</f>
        <v/>
      </c>
      <c r="U29" s="14">
        <f>IF($A29="","",IF($T29="Plausibel","Vorbereitung Zustimmung","Prüfung erforderlich"))</f>
        <v/>
      </c>
      <c r="V29" s="2" t="n"/>
    </row>
    <row r="30">
      <c r="A30" s="2" t="n"/>
      <c r="B30" s="2" t="n"/>
      <c r="C30" s="2" t="n"/>
      <c r="D30" s="2" t="n"/>
      <c r="E30" s="3" t="n"/>
      <c r="F30" s="26" t="n"/>
      <c r="G30" s="26" t="n"/>
      <c r="H30" s="27" t="n"/>
      <c r="I30" s="11">
        <f>IF(OR($A30="",$E30="",$H30=""),"",IFERROR($H30/$E30,0))</f>
        <v/>
      </c>
      <c r="J30" s="3" t="n"/>
      <c r="K30" s="3" t="n"/>
      <c r="L30" s="3" t="n"/>
      <c r="M30" s="31">
        <f>IF(OR($A30="",$E30="",$L30=""),"",$E30*$L30)</f>
        <v/>
      </c>
      <c r="N30" s="31">
        <f>IF(OR($A30="",$M30="",$H30=""),"",$M30-$H30)</f>
        <v/>
      </c>
      <c r="O30" s="32">
        <f>IF(OR($A30="",$N30="",$H30=""),"",IFERROR($N30/$H30,0))</f>
        <v/>
      </c>
      <c r="P30" s="30" t="n"/>
      <c r="Q30" s="31">
        <f>IF(OR($A30="",$H30="",$P30=""),"",$H30*(1+$P30))</f>
        <v/>
      </c>
      <c r="R30" s="26" t="n"/>
      <c r="S30" s="26" t="n"/>
      <c r="T30" s="14">
        <f>IF(OR($A30="",$M30="",$Q30="",$L30="",$J30="",$K30=""),"",IF($M30&gt;$Q30,"Überschreitung Kappungsgrenze",IF($L30&gt;$K30,"Über Mietspiegel-Maximum",IF($L30&lt;$J30,"Unter Mietspiegel-Minimum","Plausibel"))))</f>
        <v/>
      </c>
      <c r="U30" s="14">
        <f>IF($A30="","",IF($T30="Plausibel","Vorbereitung Zustimmung","Prüfung erforderlich"))</f>
        <v/>
      </c>
      <c r="V30" s="2" t="n"/>
    </row>
    <row r="31">
      <c r="A31" s="2" t="n"/>
      <c r="B31" s="2" t="n"/>
      <c r="C31" s="2" t="n"/>
      <c r="D31" s="2" t="n"/>
      <c r="E31" s="3" t="n"/>
      <c r="F31" s="26" t="n"/>
      <c r="G31" s="26" t="n"/>
      <c r="H31" s="27" t="n"/>
      <c r="I31" s="11">
        <f>IF(OR($A31="",$E31="",$H31=""),"",IFERROR($H31/$E31,0))</f>
        <v/>
      </c>
      <c r="J31" s="3" t="n"/>
      <c r="K31" s="3" t="n"/>
      <c r="L31" s="3" t="n"/>
      <c r="M31" s="31">
        <f>IF(OR($A31="",$E31="",$L31=""),"",$E31*$L31)</f>
        <v/>
      </c>
      <c r="N31" s="31">
        <f>IF(OR($A31="",$M31="",$H31=""),"",$M31-$H31)</f>
        <v/>
      </c>
      <c r="O31" s="32">
        <f>IF(OR($A31="",$N31="",$H31=""),"",IFERROR($N31/$H31,0))</f>
        <v/>
      </c>
      <c r="P31" s="30" t="n"/>
      <c r="Q31" s="31">
        <f>IF(OR($A31="",$H31="",$P31=""),"",$H31*(1+$P31))</f>
        <v/>
      </c>
      <c r="R31" s="26" t="n"/>
      <c r="S31" s="26" t="n"/>
      <c r="T31" s="14">
        <f>IF(OR($A31="",$M31="",$Q31="",$L31="",$J31="",$K31=""),"",IF($M31&gt;$Q31,"Überschreitung Kappungsgrenze",IF($L31&gt;$K31,"Über Mietspiegel-Maximum",IF($L31&lt;$J31,"Unter Mietspiegel-Minimum","Plausibel"))))</f>
        <v/>
      </c>
      <c r="U31" s="14">
        <f>IF($A31="","",IF($T31="Plausibel","Vorbereitung Zustimmung","Prüfung erforderlich"))</f>
        <v/>
      </c>
      <c r="V31" s="2" t="n"/>
    </row>
    <row r="32">
      <c r="A32" s="2" t="n"/>
      <c r="B32" s="2" t="n"/>
      <c r="C32" s="2" t="n"/>
      <c r="D32" s="2" t="n"/>
      <c r="E32" s="3" t="n"/>
      <c r="F32" s="26" t="n"/>
      <c r="G32" s="26" t="n"/>
      <c r="H32" s="27" t="n"/>
      <c r="I32" s="11">
        <f>IF(OR($A32="",$E32="",$H32=""),"",IFERROR($H32/$E32,0))</f>
        <v/>
      </c>
      <c r="J32" s="3" t="n"/>
      <c r="K32" s="3" t="n"/>
      <c r="L32" s="3" t="n"/>
      <c r="M32" s="31">
        <f>IF(OR($A32="",$E32="",$L32=""),"",$E32*$L32)</f>
        <v/>
      </c>
      <c r="N32" s="31">
        <f>IF(OR($A32="",$M32="",$H32=""),"",$M32-$H32)</f>
        <v/>
      </c>
      <c r="O32" s="32">
        <f>IF(OR($A32="",$N32="",$H32=""),"",IFERROR($N32/$H32,0))</f>
        <v/>
      </c>
      <c r="P32" s="30" t="n"/>
      <c r="Q32" s="31">
        <f>IF(OR($A32="",$H32="",$P32=""),"",$H32*(1+$P32))</f>
        <v/>
      </c>
      <c r="R32" s="26" t="n"/>
      <c r="S32" s="26" t="n"/>
      <c r="T32" s="14">
        <f>IF(OR($A32="",$M32="",$Q32="",$L32="",$J32="",$K32=""),"",IF($M32&gt;$Q32,"Überschreitung Kappungsgrenze",IF($L32&gt;$K32,"Über Mietspiegel-Maximum",IF($L32&lt;$J32,"Unter Mietspiegel-Minimum","Plausibel"))))</f>
        <v/>
      </c>
      <c r="U32" s="14">
        <f>IF($A32="","",IF($T32="Plausibel","Vorbereitung Zustimmung","Prüfung erforderlich"))</f>
        <v/>
      </c>
      <c r="V32" s="2" t="n"/>
    </row>
    <row r="33">
      <c r="A33" s="2" t="n"/>
      <c r="B33" s="2" t="n"/>
      <c r="C33" s="2" t="n"/>
      <c r="D33" s="2" t="n"/>
      <c r="E33" s="3" t="n"/>
      <c r="F33" s="26" t="n"/>
      <c r="G33" s="26" t="n"/>
      <c r="H33" s="27" t="n"/>
      <c r="I33" s="11">
        <f>IF(OR($A33="",$E33="",$H33=""),"",IFERROR($H33/$E33,0))</f>
        <v/>
      </c>
      <c r="J33" s="3" t="n"/>
      <c r="K33" s="3" t="n"/>
      <c r="L33" s="3" t="n"/>
      <c r="M33" s="31">
        <f>IF(OR($A33="",$E33="",$L33=""),"",$E33*$L33)</f>
        <v/>
      </c>
      <c r="N33" s="31">
        <f>IF(OR($A33="",$M33="",$H33=""),"",$M33-$H33)</f>
        <v/>
      </c>
      <c r="O33" s="32">
        <f>IF(OR($A33="",$N33="",$H33=""),"",IFERROR($N33/$H33,0))</f>
        <v/>
      </c>
      <c r="P33" s="30" t="n"/>
      <c r="Q33" s="31">
        <f>IF(OR($A33="",$H33="",$P33=""),"",$H33*(1+$P33))</f>
        <v/>
      </c>
      <c r="R33" s="26" t="n"/>
      <c r="S33" s="26" t="n"/>
      <c r="T33" s="14">
        <f>IF(OR($A33="",$M33="",$Q33="",$L33="",$J33="",$K33=""),"",IF($M33&gt;$Q33,"Überschreitung Kappungsgrenze",IF($L33&gt;$K33,"Über Mietspiegel-Maximum",IF($L33&lt;$J33,"Unter Mietspiegel-Minimum","Plausibel"))))</f>
        <v/>
      </c>
      <c r="U33" s="14">
        <f>IF($A33="","",IF($T33="Plausibel","Vorbereitung Zustimmung","Prüfung erforderlich"))</f>
        <v/>
      </c>
      <c r="V33" s="2" t="n"/>
    </row>
    <row r="34">
      <c r="A34" s="2" t="n"/>
      <c r="B34" s="2" t="n"/>
      <c r="C34" s="2" t="n"/>
      <c r="D34" s="2" t="n"/>
      <c r="E34" s="3" t="n"/>
      <c r="F34" s="26" t="n"/>
      <c r="G34" s="26" t="n"/>
      <c r="H34" s="27" t="n"/>
      <c r="I34" s="11">
        <f>IF(OR($A34="",$E34="",$H34=""),"",IFERROR($H34/$E34,0))</f>
        <v/>
      </c>
      <c r="J34" s="3" t="n"/>
      <c r="K34" s="3" t="n"/>
      <c r="L34" s="3" t="n"/>
      <c r="M34" s="31">
        <f>IF(OR($A34="",$E34="",$L34=""),"",$E34*$L34)</f>
        <v/>
      </c>
      <c r="N34" s="31">
        <f>IF(OR($A34="",$M34="",$H34=""),"",$M34-$H34)</f>
        <v/>
      </c>
      <c r="O34" s="32">
        <f>IF(OR($A34="",$N34="",$H34=""),"",IFERROR($N34/$H34,0))</f>
        <v/>
      </c>
      <c r="P34" s="30" t="n"/>
      <c r="Q34" s="31">
        <f>IF(OR($A34="",$H34="",$P34=""),"",$H34*(1+$P34))</f>
        <v/>
      </c>
      <c r="R34" s="26" t="n"/>
      <c r="S34" s="26" t="n"/>
      <c r="T34" s="14">
        <f>IF(OR($A34="",$M34="",$Q34="",$L34="",$J34="",$K34=""),"",IF($M34&gt;$Q34,"Überschreitung Kappungsgrenze",IF($L34&gt;$K34,"Über Mietspiegel-Maximum",IF($L34&lt;$J34,"Unter Mietspiegel-Minimum","Plausibel"))))</f>
        <v/>
      </c>
      <c r="U34" s="14">
        <f>IF($A34="","",IF($T34="Plausibel","Vorbereitung Zustimmung","Prüfung erforderlich"))</f>
        <v/>
      </c>
      <c r="V34" s="2" t="n"/>
    </row>
    <row r="35">
      <c r="A35" s="2" t="n"/>
      <c r="B35" s="2" t="n"/>
      <c r="C35" s="2" t="n"/>
      <c r="D35" s="2" t="n"/>
      <c r="E35" s="3" t="n"/>
      <c r="F35" s="26" t="n"/>
      <c r="G35" s="26" t="n"/>
      <c r="H35" s="27" t="n"/>
      <c r="I35" s="11">
        <f>IF(OR($A35="",$E35="",$H35=""),"",IFERROR($H35/$E35,0))</f>
        <v/>
      </c>
      <c r="J35" s="3" t="n"/>
      <c r="K35" s="3" t="n"/>
      <c r="L35" s="3" t="n"/>
      <c r="M35" s="31">
        <f>IF(OR($A35="",$E35="",$L35=""),"",$E35*$L35)</f>
        <v/>
      </c>
      <c r="N35" s="31">
        <f>IF(OR($A35="",$M35="",$H35=""),"",$M35-$H35)</f>
        <v/>
      </c>
      <c r="O35" s="32">
        <f>IF(OR($A35="",$N35="",$H35=""),"",IFERROR($N35/$H35,0))</f>
        <v/>
      </c>
      <c r="P35" s="30" t="n"/>
      <c r="Q35" s="31">
        <f>IF(OR($A35="",$H35="",$P35=""),"",$H35*(1+$P35))</f>
        <v/>
      </c>
      <c r="R35" s="26" t="n"/>
      <c r="S35" s="26" t="n"/>
      <c r="T35" s="14">
        <f>IF(OR($A35="",$M35="",$Q35="",$L35="",$J35="",$K35=""),"",IF($M35&gt;$Q35,"Überschreitung Kappungsgrenze",IF($L35&gt;$K35,"Über Mietspiegel-Maximum",IF($L35&lt;$J35,"Unter Mietspiegel-Minimum","Plausibel"))))</f>
        <v/>
      </c>
      <c r="U35" s="14">
        <f>IF($A35="","",IF($T35="Plausibel","Vorbereitung Zustimmung","Prüfung erforderlich"))</f>
        <v/>
      </c>
      <c r="V35" s="2" t="n"/>
    </row>
    <row r="36">
      <c r="A36" s="2" t="n"/>
      <c r="B36" s="2" t="n"/>
      <c r="C36" s="2" t="n"/>
      <c r="D36" s="2" t="n"/>
      <c r="E36" s="3" t="n"/>
      <c r="F36" s="26" t="n"/>
      <c r="G36" s="26" t="n"/>
      <c r="H36" s="27" t="n"/>
      <c r="I36" s="11">
        <f>IF(OR($A36="",$E36="",$H36=""),"",IFERROR($H36/$E36,0))</f>
        <v/>
      </c>
      <c r="J36" s="3" t="n"/>
      <c r="K36" s="3" t="n"/>
      <c r="L36" s="3" t="n"/>
      <c r="M36" s="31">
        <f>IF(OR($A36="",$E36="",$L36=""),"",$E36*$L36)</f>
        <v/>
      </c>
      <c r="N36" s="31">
        <f>IF(OR($A36="",$M36="",$H36=""),"",$M36-$H36)</f>
        <v/>
      </c>
      <c r="O36" s="32">
        <f>IF(OR($A36="",$N36="",$H36=""),"",IFERROR($N36/$H36,0))</f>
        <v/>
      </c>
      <c r="P36" s="30" t="n"/>
      <c r="Q36" s="31">
        <f>IF(OR($A36="",$H36="",$P36=""),"",$H36*(1+$P36))</f>
        <v/>
      </c>
      <c r="R36" s="26" t="n"/>
      <c r="S36" s="26" t="n"/>
      <c r="T36" s="14">
        <f>IF(OR($A36="",$M36="",$Q36="",$L36="",$J36="",$K36=""),"",IF($M36&gt;$Q36,"Überschreitung Kappungsgrenze",IF($L36&gt;$K36,"Über Mietspiegel-Maximum",IF($L36&lt;$J36,"Unter Mietspiegel-Minimum","Plausibel"))))</f>
        <v/>
      </c>
      <c r="U36" s="14">
        <f>IF($A36="","",IF($T36="Plausibel","Vorbereitung Zustimmung","Prüfung erforderlich"))</f>
        <v/>
      </c>
      <c r="V36" s="2" t="n"/>
    </row>
    <row r="37">
      <c r="A37" s="2" t="n"/>
      <c r="B37" s="2" t="n"/>
      <c r="C37" s="2" t="n"/>
      <c r="D37" s="2" t="n"/>
      <c r="E37" s="3" t="n"/>
      <c r="F37" s="26" t="n"/>
      <c r="G37" s="26" t="n"/>
      <c r="H37" s="27" t="n"/>
      <c r="I37" s="11">
        <f>IF(OR($A37="",$E37="",$H37=""),"",IFERROR($H37/$E37,0))</f>
        <v/>
      </c>
      <c r="J37" s="3" t="n"/>
      <c r="K37" s="3" t="n"/>
      <c r="L37" s="3" t="n"/>
      <c r="M37" s="31">
        <f>IF(OR($A37="",$E37="",$L37=""),"",$E37*$L37)</f>
        <v/>
      </c>
      <c r="N37" s="31">
        <f>IF(OR($A37="",$M37="",$H37=""),"",$M37-$H37)</f>
        <v/>
      </c>
      <c r="O37" s="32">
        <f>IF(OR($A37="",$N37="",$H37=""),"",IFERROR($N37/$H37,0))</f>
        <v/>
      </c>
      <c r="P37" s="30" t="n"/>
      <c r="Q37" s="31">
        <f>IF(OR($A37="",$H37="",$P37=""),"",$H37*(1+$P37))</f>
        <v/>
      </c>
      <c r="R37" s="26" t="n"/>
      <c r="S37" s="26" t="n"/>
      <c r="T37" s="14">
        <f>IF(OR($A37="",$M37="",$Q37="",$L37="",$J37="",$K37=""),"",IF($M37&gt;$Q37,"Überschreitung Kappungsgrenze",IF($L37&gt;$K37,"Über Mietspiegel-Maximum",IF($L37&lt;$J37,"Unter Mietspiegel-Minimum","Plausibel"))))</f>
        <v/>
      </c>
      <c r="U37" s="14">
        <f>IF($A37="","",IF($T37="Plausibel","Vorbereitung Zustimmung","Prüfung erforderlich"))</f>
        <v/>
      </c>
      <c r="V37" s="2" t="n"/>
    </row>
    <row r="38">
      <c r="A38" s="2" t="n"/>
      <c r="B38" s="2" t="n"/>
      <c r="C38" s="2" t="n"/>
      <c r="D38" s="2" t="n"/>
      <c r="E38" s="3" t="n"/>
      <c r="F38" s="26" t="n"/>
      <c r="G38" s="26" t="n"/>
      <c r="H38" s="27" t="n"/>
      <c r="I38" s="11">
        <f>IF(OR($A38="",$E38="",$H38=""),"",IFERROR($H38/$E38,0))</f>
        <v/>
      </c>
      <c r="J38" s="3" t="n"/>
      <c r="K38" s="3" t="n"/>
      <c r="L38" s="3" t="n"/>
      <c r="M38" s="31">
        <f>IF(OR($A38="",$E38="",$L38=""),"",$E38*$L38)</f>
        <v/>
      </c>
      <c r="N38" s="31">
        <f>IF(OR($A38="",$M38="",$H38=""),"",$M38-$H38)</f>
        <v/>
      </c>
      <c r="O38" s="32">
        <f>IF(OR($A38="",$N38="",$H38=""),"",IFERROR($N38/$H38,0))</f>
        <v/>
      </c>
      <c r="P38" s="30" t="n"/>
      <c r="Q38" s="31">
        <f>IF(OR($A38="",$H38="",$P38=""),"",$H38*(1+$P38))</f>
        <v/>
      </c>
      <c r="R38" s="26" t="n"/>
      <c r="S38" s="26" t="n"/>
      <c r="T38" s="14">
        <f>IF(OR($A38="",$M38="",$Q38="",$L38="",$J38="",$K38=""),"",IF($M38&gt;$Q38,"Überschreitung Kappungsgrenze",IF($L38&gt;$K38,"Über Mietspiegel-Maximum",IF($L38&lt;$J38,"Unter Mietspiegel-Minimum","Plausibel"))))</f>
        <v/>
      </c>
      <c r="U38" s="14">
        <f>IF($A38="","",IF($T38="Plausibel","Vorbereitung Zustimmung","Prüfung erforderlich"))</f>
        <v/>
      </c>
      <c r="V38" s="2" t="n"/>
    </row>
    <row r="39">
      <c r="A39" s="2" t="n"/>
      <c r="B39" s="2" t="n"/>
      <c r="C39" s="2" t="n"/>
      <c r="D39" s="2" t="n"/>
      <c r="E39" s="3" t="n"/>
      <c r="F39" s="26" t="n"/>
      <c r="G39" s="26" t="n"/>
      <c r="H39" s="27" t="n"/>
      <c r="I39" s="11">
        <f>IF(OR($A39="",$E39="",$H39=""),"",IFERROR($H39/$E39,0))</f>
        <v/>
      </c>
      <c r="J39" s="3" t="n"/>
      <c r="K39" s="3" t="n"/>
      <c r="L39" s="3" t="n"/>
      <c r="M39" s="31">
        <f>IF(OR($A39="",$E39="",$L39=""),"",$E39*$L39)</f>
        <v/>
      </c>
      <c r="N39" s="31">
        <f>IF(OR($A39="",$M39="",$H39=""),"",$M39-$H39)</f>
        <v/>
      </c>
      <c r="O39" s="32">
        <f>IF(OR($A39="",$N39="",$H39=""),"",IFERROR($N39/$H39,0))</f>
        <v/>
      </c>
      <c r="P39" s="30" t="n"/>
      <c r="Q39" s="31">
        <f>IF(OR($A39="",$H39="",$P39=""),"",$H39*(1+$P39))</f>
        <v/>
      </c>
      <c r="R39" s="26" t="n"/>
      <c r="S39" s="26" t="n"/>
      <c r="T39" s="14">
        <f>IF(OR($A39="",$M39="",$Q39="",$L39="",$J39="",$K39=""),"",IF($M39&gt;$Q39,"Überschreitung Kappungsgrenze",IF($L39&gt;$K39,"Über Mietspiegel-Maximum",IF($L39&lt;$J39,"Unter Mietspiegel-Minimum","Plausibel"))))</f>
        <v/>
      </c>
      <c r="U39" s="14">
        <f>IF($A39="","",IF($T39="Plausibel","Vorbereitung Zustimmung","Prüfung erforderlich"))</f>
        <v/>
      </c>
      <c r="V39" s="2" t="n"/>
    </row>
    <row r="40">
      <c r="A40" s="2" t="n"/>
      <c r="B40" s="2" t="n"/>
      <c r="C40" s="2" t="n"/>
      <c r="D40" s="2" t="n"/>
      <c r="E40" s="3" t="n"/>
      <c r="F40" s="26" t="n"/>
      <c r="G40" s="26" t="n"/>
      <c r="H40" s="27" t="n"/>
      <c r="I40" s="11">
        <f>IF(OR($A40="",$E40="",$H40=""),"",IFERROR($H40/$E40,0))</f>
        <v/>
      </c>
      <c r="J40" s="3" t="n"/>
      <c r="K40" s="3" t="n"/>
      <c r="L40" s="3" t="n"/>
      <c r="M40" s="31">
        <f>IF(OR($A40="",$E40="",$L40=""),"",$E40*$L40)</f>
        <v/>
      </c>
      <c r="N40" s="31">
        <f>IF(OR($A40="",$M40="",$H40=""),"",$M40-$H40)</f>
        <v/>
      </c>
      <c r="O40" s="32">
        <f>IF(OR($A40="",$N40="",$H40=""),"",IFERROR($N40/$H40,0))</f>
        <v/>
      </c>
      <c r="P40" s="30" t="n"/>
      <c r="Q40" s="31">
        <f>IF(OR($A40="",$H40="",$P40=""),"",$H40*(1+$P40))</f>
        <v/>
      </c>
      <c r="R40" s="26" t="n"/>
      <c r="S40" s="26" t="n"/>
      <c r="T40" s="14">
        <f>IF(OR($A40="",$M40="",$Q40="",$L40="",$J40="",$K40=""),"",IF($M40&gt;$Q40,"Überschreitung Kappungsgrenze",IF($L40&gt;$K40,"Über Mietspiegel-Maximum",IF($L40&lt;$J40,"Unter Mietspiegel-Minimum","Plausibel"))))</f>
        <v/>
      </c>
      <c r="U40" s="14">
        <f>IF($A40="","",IF($T40="Plausibel","Vorbereitung Zustimmung","Prüfung erforderlich"))</f>
        <v/>
      </c>
      <c r="V40" s="2" t="n"/>
    </row>
    <row r="41">
      <c r="A41" s="2" t="n"/>
      <c r="B41" s="2" t="n"/>
      <c r="C41" s="2" t="n"/>
      <c r="D41" s="2" t="n"/>
      <c r="E41" s="3" t="n"/>
      <c r="F41" s="26" t="n"/>
      <c r="G41" s="26" t="n"/>
      <c r="H41" s="27" t="n"/>
      <c r="I41" s="11">
        <f>IF(OR($A41="",$E41="",$H41=""),"",IFERROR($H41/$E41,0))</f>
        <v/>
      </c>
      <c r="J41" s="3" t="n"/>
      <c r="K41" s="3" t="n"/>
      <c r="L41" s="3" t="n"/>
      <c r="M41" s="31">
        <f>IF(OR($A41="",$E41="",$L41=""),"",$E41*$L41)</f>
        <v/>
      </c>
      <c r="N41" s="31">
        <f>IF(OR($A41="",$M41="",$H41=""),"",$M41-$H41)</f>
        <v/>
      </c>
      <c r="O41" s="32">
        <f>IF(OR($A41="",$N41="",$H41=""),"",IFERROR($N41/$H41,0))</f>
        <v/>
      </c>
      <c r="P41" s="30" t="n"/>
      <c r="Q41" s="31">
        <f>IF(OR($A41="",$H41="",$P41=""),"",$H41*(1+$P41))</f>
        <v/>
      </c>
      <c r="R41" s="26" t="n"/>
      <c r="S41" s="26" t="n"/>
      <c r="T41" s="14">
        <f>IF(OR($A41="",$M41="",$Q41="",$L41="",$J41="",$K41=""),"",IF($M41&gt;$Q41,"Überschreitung Kappungsgrenze",IF($L41&gt;$K41,"Über Mietspiegel-Maximum",IF($L41&lt;$J41,"Unter Mietspiegel-Minimum","Plausibel"))))</f>
        <v/>
      </c>
      <c r="U41" s="14">
        <f>IF($A41="","",IF($T41="Plausibel","Vorbereitung Zustimmung","Prüfung erforderlich"))</f>
        <v/>
      </c>
      <c r="V41" s="2" t="n"/>
    </row>
    <row r="42">
      <c r="A42" s="2" t="n"/>
      <c r="B42" s="2" t="n"/>
      <c r="C42" s="2" t="n"/>
      <c r="D42" s="2" t="n"/>
      <c r="E42" s="3" t="n"/>
      <c r="F42" s="26" t="n"/>
      <c r="G42" s="26" t="n"/>
      <c r="H42" s="27" t="n"/>
      <c r="I42" s="11">
        <f>IF(OR($A42="",$E42="",$H42=""),"",IFERROR($H42/$E42,0))</f>
        <v/>
      </c>
      <c r="J42" s="3" t="n"/>
      <c r="K42" s="3" t="n"/>
      <c r="L42" s="3" t="n"/>
      <c r="M42" s="31">
        <f>IF(OR($A42="",$E42="",$L42=""),"",$E42*$L42)</f>
        <v/>
      </c>
      <c r="N42" s="31">
        <f>IF(OR($A42="",$M42="",$H42=""),"",$M42-$H42)</f>
        <v/>
      </c>
      <c r="O42" s="32">
        <f>IF(OR($A42="",$N42="",$H42=""),"",IFERROR($N42/$H42,0))</f>
        <v/>
      </c>
      <c r="P42" s="30" t="n"/>
      <c r="Q42" s="31">
        <f>IF(OR($A42="",$H42="",$P42=""),"",$H42*(1+$P42))</f>
        <v/>
      </c>
      <c r="R42" s="26" t="n"/>
      <c r="S42" s="26" t="n"/>
      <c r="T42" s="14">
        <f>IF(OR($A42="",$M42="",$Q42="",$L42="",$J42="",$K42=""),"",IF($M42&gt;$Q42,"Überschreitung Kappungsgrenze",IF($L42&gt;$K42,"Über Mietspiegel-Maximum",IF($L42&lt;$J42,"Unter Mietspiegel-Minimum","Plausibel"))))</f>
        <v/>
      </c>
      <c r="U42" s="14">
        <f>IF($A42="","",IF($T42="Plausibel","Vorbereitung Zustimmung","Prüfung erforderlich"))</f>
        <v/>
      </c>
      <c r="V42" s="2" t="n"/>
    </row>
    <row r="43">
      <c r="A43" s="2" t="n"/>
      <c r="B43" s="2" t="n"/>
      <c r="C43" s="2" t="n"/>
      <c r="D43" s="2" t="n"/>
      <c r="E43" s="3" t="n"/>
      <c r="F43" s="26" t="n"/>
      <c r="G43" s="26" t="n"/>
      <c r="H43" s="27" t="n"/>
      <c r="I43" s="11">
        <f>IF(OR($A43="",$E43="",$H43=""),"",IFERROR($H43/$E43,0))</f>
        <v/>
      </c>
      <c r="J43" s="3" t="n"/>
      <c r="K43" s="3" t="n"/>
      <c r="L43" s="3" t="n"/>
      <c r="M43" s="31">
        <f>IF(OR($A43="",$E43="",$L43=""),"",$E43*$L43)</f>
        <v/>
      </c>
      <c r="N43" s="31">
        <f>IF(OR($A43="",$M43="",$H43=""),"",$M43-$H43)</f>
        <v/>
      </c>
      <c r="O43" s="32">
        <f>IF(OR($A43="",$N43="",$H43=""),"",IFERROR($N43/$H43,0))</f>
        <v/>
      </c>
      <c r="P43" s="30" t="n"/>
      <c r="Q43" s="31">
        <f>IF(OR($A43="",$H43="",$P43=""),"",$H43*(1+$P43))</f>
        <v/>
      </c>
      <c r="R43" s="26" t="n"/>
      <c r="S43" s="26" t="n"/>
      <c r="T43" s="14">
        <f>IF(OR($A43="",$M43="",$Q43="",$L43="",$J43="",$K43=""),"",IF($M43&gt;$Q43,"Überschreitung Kappungsgrenze",IF($L43&gt;$K43,"Über Mietspiegel-Maximum",IF($L43&lt;$J43,"Unter Mietspiegel-Minimum","Plausibel"))))</f>
        <v/>
      </c>
      <c r="U43" s="14">
        <f>IF($A43="","",IF($T43="Plausibel","Vorbereitung Zustimmung","Prüfung erforderlich"))</f>
        <v/>
      </c>
      <c r="V43" s="2" t="n"/>
    </row>
    <row r="44">
      <c r="A44" s="2" t="n"/>
      <c r="B44" s="2" t="n"/>
      <c r="C44" s="2" t="n"/>
      <c r="D44" s="2" t="n"/>
      <c r="E44" s="3" t="n"/>
      <c r="F44" s="26" t="n"/>
      <c r="G44" s="26" t="n"/>
      <c r="H44" s="27" t="n"/>
      <c r="I44" s="11">
        <f>IF(OR($A44="",$E44="",$H44=""),"",IFERROR($H44/$E44,0))</f>
        <v/>
      </c>
      <c r="J44" s="3" t="n"/>
      <c r="K44" s="3" t="n"/>
      <c r="L44" s="3" t="n"/>
      <c r="M44" s="31">
        <f>IF(OR($A44="",$E44="",$L44=""),"",$E44*$L44)</f>
        <v/>
      </c>
      <c r="N44" s="31">
        <f>IF(OR($A44="",$M44="",$H44=""),"",$M44-$H44)</f>
        <v/>
      </c>
      <c r="O44" s="32">
        <f>IF(OR($A44="",$N44="",$H44=""),"",IFERROR($N44/$H44,0))</f>
        <v/>
      </c>
      <c r="P44" s="30" t="n"/>
      <c r="Q44" s="31">
        <f>IF(OR($A44="",$H44="",$P44=""),"",$H44*(1+$P44))</f>
        <v/>
      </c>
      <c r="R44" s="26" t="n"/>
      <c r="S44" s="26" t="n"/>
      <c r="T44" s="14">
        <f>IF(OR($A44="",$M44="",$Q44="",$L44="",$J44="",$K44=""),"",IF($M44&gt;$Q44,"Überschreitung Kappungsgrenze",IF($L44&gt;$K44,"Über Mietspiegel-Maximum",IF($L44&lt;$J44,"Unter Mietspiegel-Minimum","Plausibel"))))</f>
        <v/>
      </c>
      <c r="U44" s="14">
        <f>IF($A44="","",IF($T44="Plausibel","Vorbereitung Zustimmung","Prüfung erforderlich"))</f>
        <v/>
      </c>
      <c r="V44" s="2" t="n"/>
    </row>
    <row r="45">
      <c r="A45" s="2" t="n"/>
      <c r="B45" s="2" t="n"/>
      <c r="C45" s="2" t="n"/>
      <c r="D45" s="2" t="n"/>
      <c r="E45" s="3" t="n"/>
      <c r="F45" s="26" t="n"/>
      <c r="G45" s="26" t="n"/>
      <c r="H45" s="27" t="n"/>
      <c r="I45" s="11">
        <f>IF(OR($A45="",$E45="",$H45=""),"",IFERROR($H45/$E45,0))</f>
        <v/>
      </c>
      <c r="J45" s="3" t="n"/>
      <c r="K45" s="3" t="n"/>
      <c r="L45" s="3" t="n"/>
      <c r="M45" s="31">
        <f>IF(OR($A45="",$E45="",$L45=""),"",$E45*$L45)</f>
        <v/>
      </c>
      <c r="N45" s="31">
        <f>IF(OR($A45="",$M45="",$H45=""),"",$M45-$H45)</f>
        <v/>
      </c>
      <c r="O45" s="32">
        <f>IF(OR($A45="",$N45="",$H45=""),"",IFERROR($N45/$H45,0))</f>
        <v/>
      </c>
      <c r="P45" s="30" t="n"/>
      <c r="Q45" s="31">
        <f>IF(OR($A45="",$H45="",$P45=""),"",$H45*(1+$P45))</f>
        <v/>
      </c>
      <c r="R45" s="26" t="n"/>
      <c r="S45" s="26" t="n"/>
      <c r="T45" s="14">
        <f>IF(OR($A45="",$M45="",$Q45="",$L45="",$J45="",$K45=""),"",IF($M45&gt;$Q45,"Überschreitung Kappungsgrenze",IF($L45&gt;$K45,"Über Mietspiegel-Maximum",IF($L45&lt;$J45,"Unter Mietspiegel-Minimum","Plausibel"))))</f>
        <v/>
      </c>
      <c r="U45" s="14">
        <f>IF($A45="","",IF($T45="Plausibel","Vorbereitung Zustimmung","Prüfung erforderlich"))</f>
        <v/>
      </c>
      <c r="V45" s="2" t="n"/>
    </row>
    <row r="46">
      <c r="A46" s="2" t="n"/>
      <c r="B46" s="2" t="n"/>
      <c r="C46" s="2" t="n"/>
      <c r="D46" s="2" t="n"/>
      <c r="E46" s="3" t="n"/>
      <c r="F46" s="26" t="n"/>
      <c r="G46" s="26" t="n"/>
      <c r="H46" s="27" t="n"/>
      <c r="I46" s="11">
        <f>IF(OR($A46="",$E46="",$H46=""),"",IFERROR($H46/$E46,0))</f>
        <v/>
      </c>
      <c r="J46" s="3" t="n"/>
      <c r="K46" s="3" t="n"/>
      <c r="L46" s="3" t="n"/>
      <c r="M46" s="31">
        <f>IF(OR($A46="",$E46="",$L46=""),"",$E46*$L46)</f>
        <v/>
      </c>
      <c r="N46" s="31">
        <f>IF(OR($A46="",$M46="",$H46=""),"",$M46-$H46)</f>
        <v/>
      </c>
      <c r="O46" s="32">
        <f>IF(OR($A46="",$N46="",$H46=""),"",IFERROR($N46/$H46,0))</f>
        <v/>
      </c>
      <c r="P46" s="30" t="n"/>
      <c r="Q46" s="31">
        <f>IF(OR($A46="",$H46="",$P46=""),"",$H46*(1+$P46))</f>
        <v/>
      </c>
      <c r="R46" s="26" t="n"/>
      <c r="S46" s="26" t="n"/>
      <c r="T46" s="14">
        <f>IF(OR($A46="",$M46="",$Q46="",$L46="",$J46="",$K46=""),"",IF($M46&gt;$Q46,"Überschreitung Kappungsgrenze",IF($L46&gt;$K46,"Über Mietspiegel-Maximum",IF($L46&lt;$J46,"Unter Mietspiegel-Minimum","Plausibel"))))</f>
        <v/>
      </c>
      <c r="U46" s="14">
        <f>IF($A46="","",IF($T46="Plausibel","Vorbereitung Zustimmung","Prüfung erforderlich"))</f>
        <v/>
      </c>
      <c r="V46" s="2" t="n"/>
    </row>
    <row r="47">
      <c r="A47" s="2" t="n"/>
      <c r="B47" s="2" t="n"/>
      <c r="C47" s="2" t="n"/>
      <c r="D47" s="2" t="n"/>
      <c r="E47" s="3" t="n"/>
      <c r="F47" s="26" t="n"/>
      <c r="G47" s="26" t="n"/>
      <c r="H47" s="27" t="n"/>
      <c r="I47" s="11">
        <f>IF(OR($A47="",$E47="",$H47=""),"",IFERROR($H47/$E47,0))</f>
        <v/>
      </c>
      <c r="J47" s="3" t="n"/>
      <c r="K47" s="3" t="n"/>
      <c r="L47" s="3" t="n"/>
      <c r="M47" s="31">
        <f>IF(OR($A47="",$E47="",$L47=""),"",$E47*$L47)</f>
        <v/>
      </c>
      <c r="N47" s="31">
        <f>IF(OR($A47="",$M47="",$H47=""),"",$M47-$H47)</f>
        <v/>
      </c>
      <c r="O47" s="32">
        <f>IF(OR($A47="",$N47="",$H47=""),"",IFERROR($N47/$H47,0))</f>
        <v/>
      </c>
      <c r="P47" s="30" t="n"/>
      <c r="Q47" s="31">
        <f>IF(OR($A47="",$H47="",$P47=""),"",$H47*(1+$P47))</f>
        <v/>
      </c>
      <c r="R47" s="26" t="n"/>
      <c r="S47" s="26" t="n"/>
      <c r="T47" s="14">
        <f>IF(OR($A47="",$M47="",$Q47="",$L47="",$J47="",$K47=""),"",IF($M47&gt;$Q47,"Überschreitung Kappungsgrenze",IF($L47&gt;$K47,"Über Mietspiegel-Maximum",IF($L47&lt;$J47,"Unter Mietspiegel-Minimum","Plausibel"))))</f>
        <v/>
      </c>
      <c r="U47" s="14">
        <f>IF($A47="","",IF($T47="Plausibel","Vorbereitung Zustimmung","Prüfung erforderlich"))</f>
        <v/>
      </c>
      <c r="V47" s="2" t="n"/>
    </row>
    <row r="48">
      <c r="A48" s="2" t="n"/>
      <c r="B48" s="2" t="n"/>
      <c r="C48" s="2" t="n"/>
      <c r="D48" s="2" t="n"/>
      <c r="E48" s="3" t="n"/>
      <c r="F48" s="26" t="n"/>
      <c r="G48" s="26" t="n"/>
      <c r="H48" s="27" t="n"/>
      <c r="I48" s="11">
        <f>IF(OR($A48="",$E48="",$H48=""),"",IFERROR($H48/$E48,0))</f>
        <v/>
      </c>
      <c r="J48" s="3" t="n"/>
      <c r="K48" s="3" t="n"/>
      <c r="L48" s="3" t="n"/>
      <c r="M48" s="31">
        <f>IF(OR($A48="",$E48="",$L48=""),"",$E48*$L48)</f>
        <v/>
      </c>
      <c r="N48" s="31">
        <f>IF(OR($A48="",$M48="",$H48=""),"",$M48-$H48)</f>
        <v/>
      </c>
      <c r="O48" s="32">
        <f>IF(OR($A48="",$N48="",$H48=""),"",IFERROR($N48/$H48,0))</f>
        <v/>
      </c>
      <c r="P48" s="30" t="n"/>
      <c r="Q48" s="31">
        <f>IF(OR($A48="",$H48="",$P48=""),"",$H48*(1+$P48))</f>
        <v/>
      </c>
      <c r="R48" s="26" t="n"/>
      <c r="S48" s="26" t="n"/>
      <c r="T48" s="14">
        <f>IF(OR($A48="",$M48="",$Q48="",$L48="",$J48="",$K48=""),"",IF($M48&gt;$Q48,"Überschreitung Kappungsgrenze",IF($L48&gt;$K48,"Über Mietspiegel-Maximum",IF($L48&lt;$J48,"Unter Mietspiegel-Minimum","Plausibel"))))</f>
        <v/>
      </c>
      <c r="U48" s="14">
        <f>IF($A48="","",IF($T48="Plausibel","Vorbereitung Zustimmung","Prüfung erforderlich"))</f>
        <v/>
      </c>
      <c r="V48" s="2" t="n"/>
    </row>
    <row r="49">
      <c r="A49" s="2" t="n"/>
      <c r="B49" s="2" t="n"/>
      <c r="C49" s="2" t="n"/>
      <c r="D49" s="2" t="n"/>
      <c r="E49" s="3" t="n"/>
      <c r="F49" s="26" t="n"/>
      <c r="G49" s="26" t="n"/>
      <c r="H49" s="27" t="n"/>
      <c r="I49" s="11">
        <f>IF(OR($A49="",$E49="",$H49=""),"",IFERROR($H49/$E49,0))</f>
        <v/>
      </c>
      <c r="J49" s="3" t="n"/>
      <c r="K49" s="3" t="n"/>
      <c r="L49" s="3" t="n"/>
      <c r="M49" s="31">
        <f>IF(OR($A49="",$E49="",$L49=""),"",$E49*$L49)</f>
        <v/>
      </c>
      <c r="N49" s="31">
        <f>IF(OR($A49="",$M49="",$H49=""),"",$M49-$H49)</f>
        <v/>
      </c>
      <c r="O49" s="32">
        <f>IF(OR($A49="",$N49="",$H49=""),"",IFERROR($N49/$H49,0))</f>
        <v/>
      </c>
      <c r="P49" s="30" t="n"/>
      <c r="Q49" s="31">
        <f>IF(OR($A49="",$H49="",$P49=""),"",$H49*(1+$P49))</f>
        <v/>
      </c>
      <c r="R49" s="26" t="n"/>
      <c r="S49" s="26" t="n"/>
      <c r="T49" s="14">
        <f>IF(OR($A49="",$M49="",$Q49="",$L49="",$J49="",$K49=""),"",IF($M49&gt;$Q49,"Überschreitung Kappungsgrenze",IF($L49&gt;$K49,"Über Mietspiegel-Maximum",IF($L49&lt;$J49,"Unter Mietspiegel-Minimum","Plausibel"))))</f>
        <v/>
      </c>
      <c r="U49" s="14">
        <f>IF($A49="","",IF($T49="Plausibel","Vorbereitung Zustimmung","Prüfung erforderlich"))</f>
        <v/>
      </c>
      <c r="V49" s="2" t="n"/>
    </row>
    <row r="50">
      <c r="A50" s="2" t="n"/>
      <c r="B50" s="2" t="n"/>
      <c r="C50" s="2" t="n"/>
      <c r="D50" s="2" t="n"/>
      <c r="E50" s="3" t="n"/>
      <c r="F50" s="26" t="n"/>
      <c r="G50" s="26" t="n"/>
      <c r="H50" s="27" t="n"/>
      <c r="I50" s="11">
        <f>IF(OR($A50="",$E50="",$H50=""),"",IFERROR($H50/$E50,0))</f>
        <v/>
      </c>
      <c r="J50" s="3" t="n"/>
      <c r="K50" s="3" t="n"/>
      <c r="L50" s="3" t="n"/>
      <c r="M50" s="31">
        <f>IF(OR($A50="",$E50="",$L50=""),"",$E50*$L50)</f>
        <v/>
      </c>
      <c r="N50" s="31">
        <f>IF(OR($A50="",$M50="",$H50=""),"",$M50-$H50)</f>
        <v/>
      </c>
      <c r="O50" s="32">
        <f>IF(OR($A50="",$N50="",$H50=""),"",IFERROR($N50/$H50,0))</f>
        <v/>
      </c>
      <c r="P50" s="30" t="n"/>
      <c r="Q50" s="31">
        <f>IF(OR($A50="",$H50="",$P50=""),"",$H50*(1+$P50))</f>
        <v/>
      </c>
      <c r="R50" s="26" t="n"/>
      <c r="S50" s="26" t="n"/>
      <c r="T50" s="14">
        <f>IF(OR($A50="",$M50="",$Q50="",$L50="",$J50="",$K50=""),"",IF($M50&gt;$Q50,"Überschreitung Kappungsgrenze",IF($L50&gt;$K50,"Über Mietspiegel-Maximum",IF($L50&lt;$J50,"Unter Mietspiegel-Minimum","Plausibel"))))</f>
        <v/>
      </c>
      <c r="U50" s="14">
        <f>IF($A50="","",IF($T50="Plausibel","Vorbereitung Zustimmung","Prüfung erforderlich"))</f>
        <v/>
      </c>
      <c r="V50" s="2" t="n"/>
    </row>
    <row r="51">
      <c r="A51" s="2" t="n"/>
      <c r="B51" s="2" t="n"/>
      <c r="C51" s="2" t="n"/>
      <c r="D51" s="2" t="n"/>
      <c r="E51" s="3" t="n"/>
      <c r="F51" s="26" t="n"/>
      <c r="G51" s="26" t="n"/>
      <c r="H51" s="27" t="n"/>
      <c r="I51" s="11">
        <f>IF(OR($A51="",$E51="",$H51=""),"",IFERROR($H51/$E51,0))</f>
        <v/>
      </c>
      <c r="J51" s="3" t="n"/>
      <c r="K51" s="3" t="n"/>
      <c r="L51" s="3" t="n"/>
      <c r="M51" s="31">
        <f>IF(OR($A51="",$E51="",$L51=""),"",$E51*$L51)</f>
        <v/>
      </c>
      <c r="N51" s="31">
        <f>IF(OR($A51="",$M51="",$H51=""),"",$M51-$H51)</f>
        <v/>
      </c>
      <c r="O51" s="32">
        <f>IF(OR($A51="",$N51="",$H51=""),"",IFERROR($N51/$H51,0))</f>
        <v/>
      </c>
      <c r="P51" s="30" t="n"/>
      <c r="Q51" s="31">
        <f>IF(OR($A51="",$H51="",$P51=""),"",$H51*(1+$P51))</f>
        <v/>
      </c>
      <c r="R51" s="26" t="n"/>
      <c r="S51" s="26" t="n"/>
      <c r="T51" s="14">
        <f>IF(OR($A51="",$M51="",$Q51="",$L51="",$J51="",$K51=""),"",IF($M51&gt;$Q51,"Überschreitung Kappungsgrenze",IF($L51&gt;$K51,"Über Mietspiegel-Maximum",IF($L51&lt;$J51,"Unter Mietspiegel-Minimum","Plausibel"))))</f>
        <v/>
      </c>
      <c r="U51" s="14">
        <f>IF($A51="","",IF($T51="Plausibel","Vorbereitung Zustimmung","Prüfung erforderlich"))</f>
        <v/>
      </c>
      <c r="V51" s="2" t="n"/>
    </row>
    <row r="52">
      <c r="A52" s="2" t="n"/>
      <c r="B52" s="2" t="n"/>
      <c r="C52" s="2" t="n"/>
      <c r="D52" s="2" t="n"/>
      <c r="E52" s="3" t="n"/>
      <c r="F52" s="26" t="n"/>
      <c r="G52" s="26" t="n"/>
      <c r="H52" s="27" t="n"/>
      <c r="I52" s="11">
        <f>IF(OR($A52="",$E52="",$H52=""),"",IFERROR($H52/$E52,0))</f>
        <v/>
      </c>
      <c r="J52" s="3" t="n"/>
      <c r="K52" s="3" t="n"/>
      <c r="L52" s="3" t="n"/>
      <c r="M52" s="31">
        <f>IF(OR($A52="",$E52="",$L52=""),"",$E52*$L52)</f>
        <v/>
      </c>
      <c r="N52" s="31">
        <f>IF(OR($A52="",$M52="",$H52=""),"",$M52-$H52)</f>
        <v/>
      </c>
      <c r="O52" s="32">
        <f>IF(OR($A52="",$N52="",$H52=""),"",IFERROR($N52/$H52,0))</f>
        <v/>
      </c>
      <c r="P52" s="30" t="n"/>
      <c r="Q52" s="31">
        <f>IF(OR($A52="",$H52="",$P52=""),"",$H52*(1+$P52))</f>
        <v/>
      </c>
      <c r="R52" s="26" t="n"/>
      <c r="S52" s="26" t="n"/>
      <c r="T52" s="14">
        <f>IF(OR($A52="",$M52="",$Q52="",$L52="",$J52="",$K52=""),"",IF($M52&gt;$Q52,"Überschreitung Kappungsgrenze",IF($L52&gt;$K52,"Über Mietspiegel-Maximum",IF($L52&lt;$J52,"Unter Mietspiegel-Minimum","Plausibel"))))</f>
        <v/>
      </c>
      <c r="U52" s="14">
        <f>IF($A52="","",IF($T52="Plausibel","Vorbereitung Zustimmung","Prüfung erforderlich"))</f>
        <v/>
      </c>
      <c r="V52" s="2" t="n"/>
    </row>
    <row r="53">
      <c r="A53" s="2" t="n"/>
      <c r="B53" s="2" t="n"/>
      <c r="C53" s="2" t="n"/>
      <c r="D53" s="2" t="n"/>
      <c r="E53" s="3" t="n"/>
      <c r="F53" s="26" t="n"/>
      <c r="G53" s="26" t="n"/>
      <c r="H53" s="27" t="n"/>
      <c r="I53" s="11">
        <f>IF(OR($A53="",$E53="",$H53=""),"",IFERROR($H53/$E53,0))</f>
        <v/>
      </c>
      <c r="J53" s="3" t="n"/>
      <c r="K53" s="3" t="n"/>
      <c r="L53" s="3" t="n"/>
      <c r="M53" s="31">
        <f>IF(OR($A53="",$E53="",$L53=""),"",$E53*$L53)</f>
        <v/>
      </c>
      <c r="N53" s="31">
        <f>IF(OR($A53="",$M53="",$H53=""),"",$M53-$H53)</f>
        <v/>
      </c>
      <c r="O53" s="32">
        <f>IF(OR($A53="",$N53="",$H53=""),"",IFERROR($N53/$H53,0))</f>
        <v/>
      </c>
      <c r="P53" s="30" t="n"/>
      <c r="Q53" s="31">
        <f>IF(OR($A53="",$H53="",$P53=""),"",$H53*(1+$P53))</f>
        <v/>
      </c>
      <c r="R53" s="26" t="n"/>
      <c r="S53" s="26" t="n"/>
      <c r="T53" s="14">
        <f>IF(OR($A53="",$M53="",$Q53="",$L53="",$J53="",$K53=""),"",IF($M53&gt;$Q53,"Überschreitung Kappungsgrenze",IF($L53&gt;$K53,"Über Mietspiegel-Maximum",IF($L53&lt;$J53,"Unter Mietspiegel-Minimum","Plausibel"))))</f>
        <v/>
      </c>
      <c r="U53" s="14">
        <f>IF($A53="","",IF($T53="Plausibel","Vorbereitung Zustimmung","Prüfung erforderlich"))</f>
        <v/>
      </c>
      <c r="V53" s="2" t="n"/>
    </row>
    <row r="54">
      <c r="A54" s="2" t="n"/>
      <c r="B54" s="2" t="n"/>
      <c r="C54" s="2" t="n"/>
      <c r="D54" s="2" t="n"/>
      <c r="E54" s="3" t="n"/>
      <c r="F54" s="26" t="n"/>
      <c r="G54" s="26" t="n"/>
      <c r="H54" s="27" t="n"/>
      <c r="I54" s="11">
        <f>IF(OR($A54="",$E54="",$H54=""),"",IFERROR($H54/$E54,0))</f>
        <v/>
      </c>
      <c r="J54" s="3" t="n"/>
      <c r="K54" s="3" t="n"/>
      <c r="L54" s="3" t="n"/>
      <c r="M54" s="31">
        <f>IF(OR($A54="",$E54="",$L54=""),"",$E54*$L54)</f>
        <v/>
      </c>
      <c r="N54" s="31">
        <f>IF(OR($A54="",$M54="",$H54=""),"",$M54-$H54)</f>
        <v/>
      </c>
      <c r="O54" s="32">
        <f>IF(OR($A54="",$N54="",$H54=""),"",IFERROR($N54/$H54,0))</f>
        <v/>
      </c>
      <c r="P54" s="30" t="n"/>
      <c r="Q54" s="31">
        <f>IF(OR($A54="",$H54="",$P54=""),"",$H54*(1+$P54))</f>
        <v/>
      </c>
      <c r="R54" s="26" t="n"/>
      <c r="S54" s="26" t="n"/>
      <c r="T54" s="14">
        <f>IF(OR($A54="",$M54="",$Q54="",$L54="",$J54="",$K54=""),"",IF($M54&gt;$Q54,"Überschreitung Kappungsgrenze",IF($L54&gt;$K54,"Über Mietspiegel-Maximum",IF($L54&lt;$J54,"Unter Mietspiegel-Minimum","Plausibel"))))</f>
        <v/>
      </c>
      <c r="U54" s="14">
        <f>IF($A54="","",IF($T54="Plausibel","Vorbereitung Zustimmung","Prüfung erforderlich"))</f>
        <v/>
      </c>
      <c r="V54" s="2" t="n"/>
    </row>
    <row r="55">
      <c r="A55" s="2" t="n"/>
      <c r="B55" s="2" t="n"/>
      <c r="C55" s="2" t="n"/>
      <c r="D55" s="2" t="n"/>
      <c r="E55" s="3" t="n"/>
      <c r="F55" s="26" t="n"/>
      <c r="G55" s="26" t="n"/>
      <c r="H55" s="27" t="n"/>
      <c r="I55" s="11">
        <f>IF(OR($A55="",$E55="",$H55=""),"",IFERROR($H55/$E55,0))</f>
        <v/>
      </c>
      <c r="J55" s="3" t="n"/>
      <c r="K55" s="3" t="n"/>
      <c r="L55" s="3" t="n"/>
      <c r="M55" s="31">
        <f>IF(OR($A55="",$E55="",$L55=""),"",$E55*$L55)</f>
        <v/>
      </c>
      <c r="N55" s="31">
        <f>IF(OR($A55="",$M55="",$H55=""),"",$M55-$H55)</f>
        <v/>
      </c>
      <c r="O55" s="32">
        <f>IF(OR($A55="",$N55="",$H55=""),"",IFERROR($N55/$H55,0))</f>
        <v/>
      </c>
      <c r="P55" s="30" t="n"/>
      <c r="Q55" s="31">
        <f>IF(OR($A55="",$H55="",$P55=""),"",$H55*(1+$P55))</f>
        <v/>
      </c>
      <c r="R55" s="26" t="n"/>
      <c r="S55" s="26" t="n"/>
      <c r="T55" s="14">
        <f>IF(OR($A55="",$M55="",$Q55="",$L55="",$J55="",$K55=""),"",IF($M55&gt;$Q55,"Überschreitung Kappungsgrenze",IF($L55&gt;$K55,"Über Mietspiegel-Maximum",IF($L55&lt;$J55,"Unter Mietspiegel-Minimum","Plausibel"))))</f>
        <v/>
      </c>
      <c r="U55" s="14">
        <f>IF($A55="","",IF($T55="Plausibel","Vorbereitung Zustimmung","Prüfung erforderlich"))</f>
        <v/>
      </c>
      <c r="V55" s="2" t="n"/>
    </row>
    <row r="56">
      <c r="A56" s="2" t="n"/>
      <c r="B56" s="2" t="n"/>
      <c r="C56" s="2" t="n"/>
      <c r="D56" s="2" t="n"/>
      <c r="E56" s="3" t="n"/>
      <c r="F56" s="26" t="n"/>
      <c r="G56" s="26" t="n"/>
      <c r="H56" s="27" t="n"/>
      <c r="I56" s="11">
        <f>IF(OR($A56="",$E56="",$H56=""),"",IFERROR($H56/$E56,0))</f>
        <v/>
      </c>
      <c r="J56" s="3" t="n"/>
      <c r="K56" s="3" t="n"/>
      <c r="L56" s="3" t="n"/>
      <c r="M56" s="31">
        <f>IF(OR($A56="",$E56="",$L56=""),"",$E56*$L56)</f>
        <v/>
      </c>
      <c r="N56" s="31">
        <f>IF(OR($A56="",$M56="",$H56=""),"",$M56-$H56)</f>
        <v/>
      </c>
      <c r="O56" s="32">
        <f>IF(OR($A56="",$N56="",$H56=""),"",IFERROR($N56/$H56,0))</f>
        <v/>
      </c>
      <c r="P56" s="30" t="n"/>
      <c r="Q56" s="31">
        <f>IF(OR($A56="",$H56="",$P56=""),"",$H56*(1+$P56))</f>
        <v/>
      </c>
      <c r="R56" s="26" t="n"/>
      <c r="S56" s="26" t="n"/>
      <c r="T56" s="14">
        <f>IF(OR($A56="",$M56="",$Q56="",$L56="",$J56="",$K56=""),"",IF($M56&gt;$Q56,"Überschreitung Kappungsgrenze",IF($L56&gt;$K56,"Über Mietspiegel-Maximum",IF($L56&lt;$J56,"Unter Mietspiegel-Minimum","Plausibel"))))</f>
        <v/>
      </c>
      <c r="U56" s="14">
        <f>IF($A56="","",IF($T56="Plausibel","Vorbereitung Zustimmung","Prüfung erforderlich"))</f>
        <v/>
      </c>
      <c r="V56" s="2" t="n"/>
    </row>
    <row r="57">
      <c r="A57" s="2" t="n"/>
      <c r="B57" s="2" t="n"/>
      <c r="C57" s="2" t="n"/>
      <c r="D57" s="2" t="n"/>
      <c r="E57" s="3" t="n"/>
      <c r="F57" s="26" t="n"/>
      <c r="G57" s="26" t="n"/>
      <c r="H57" s="27" t="n"/>
      <c r="I57" s="11">
        <f>IF(OR($A57="",$E57="",$H57=""),"",IFERROR($H57/$E57,0))</f>
        <v/>
      </c>
      <c r="J57" s="3" t="n"/>
      <c r="K57" s="3" t="n"/>
      <c r="L57" s="3" t="n"/>
      <c r="M57" s="31">
        <f>IF(OR($A57="",$E57="",$L57=""),"",$E57*$L57)</f>
        <v/>
      </c>
      <c r="N57" s="31">
        <f>IF(OR($A57="",$M57="",$H57=""),"",$M57-$H57)</f>
        <v/>
      </c>
      <c r="O57" s="32">
        <f>IF(OR($A57="",$N57="",$H57=""),"",IFERROR($N57/$H57,0))</f>
        <v/>
      </c>
      <c r="P57" s="30" t="n"/>
      <c r="Q57" s="31">
        <f>IF(OR($A57="",$H57="",$P57=""),"",$H57*(1+$P57))</f>
        <v/>
      </c>
      <c r="R57" s="26" t="n"/>
      <c r="S57" s="26" t="n"/>
      <c r="T57" s="14">
        <f>IF(OR($A57="",$M57="",$Q57="",$L57="",$J57="",$K57=""),"",IF($M57&gt;$Q57,"Überschreitung Kappungsgrenze",IF($L57&gt;$K57,"Über Mietspiegel-Maximum",IF($L57&lt;$J57,"Unter Mietspiegel-Minimum","Plausibel"))))</f>
        <v/>
      </c>
      <c r="U57" s="14">
        <f>IF($A57="","",IF($T57="Plausibel","Vorbereitung Zustimmung","Prüfung erforderlich"))</f>
        <v/>
      </c>
      <c r="V57" s="2" t="n"/>
    </row>
    <row r="58">
      <c r="A58" s="2" t="n"/>
      <c r="B58" s="2" t="n"/>
      <c r="C58" s="2" t="n"/>
      <c r="D58" s="2" t="n"/>
      <c r="E58" s="3" t="n"/>
      <c r="F58" s="26" t="n"/>
      <c r="G58" s="26" t="n"/>
      <c r="H58" s="27" t="n"/>
      <c r="I58" s="11">
        <f>IF(OR($A58="",$E58="",$H58=""),"",IFERROR($H58/$E58,0))</f>
        <v/>
      </c>
      <c r="J58" s="3" t="n"/>
      <c r="K58" s="3" t="n"/>
      <c r="L58" s="3" t="n"/>
      <c r="M58" s="31">
        <f>IF(OR($A58="",$E58="",$L58=""),"",$E58*$L58)</f>
        <v/>
      </c>
      <c r="N58" s="31">
        <f>IF(OR($A58="",$M58="",$H58=""),"",$M58-$H58)</f>
        <v/>
      </c>
      <c r="O58" s="32">
        <f>IF(OR($A58="",$N58="",$H58=""),"",IFERROR($N58/$H58,0))</f>
        <v/>
      </c>
      <c r="P58" s="30" t="n"/>
      <c r="Q58" s="31">
        <f>IF(OR($A58="",$H58="",$P58=""),"",$H58*(1+$P58))</f>
        <v/>
      </c>
      <c r="R58" s="26" t="n"/>
      <c r="S58" s="26" t="n"/>
      <c r="T58" s="14">
        <f>IF(OR($A58="",$M58="",$Q58="",$L58="",$J58="",$K58=""),"",IF($M58&gt;$Q58,"Überschreitung Kappungsgrenze",IF($L58&gt;$K58,"Über Mietspiegel-Maximum",IF($L58&lt;$J58,"Unter Mietspiegel-Minimum","Plausibel"))))</f>
        <v/>
      </c>
      <c r="U58" s="14">
        <f>IF($A58="","",IF($T58="Plausibel","Vorbereitung Zustimmung","Prüfung erforderlich"))</f>
        <v/>
      </c>
      <c r="V58" s="2" t="n"/>
    </row>
    <row r="59">
      <c r="A59" s="2" t="n"/>
      <c r="B59" s="2" t="n"/>
      <c r="C59" s="2" t="n"/>
      <c r="D59" s="2" t="n"/>
      <c r="E59" s="3" t="n"/>
      <c r="F59" s="26" t="n"/>
      <c r="G59" s="26" t="n"/>
      <c r="H59" s="27" t="n"/>
      <c r="I59" s="11">
        <f>IF(OR($A59="",$E59="",$H59=""),"",IFERROR($H59/$E59,0))</f>
        <v/>
      </c>
      <c r="J59" s="3" t="n"/>
      <c r="K59" s="3" t="n"/>
      <c r="L59" s="3" t="n"/>
      <c r="M59" s="31">
        <f>IF(OR($A59="",$E59="",$L59=""),"",$E59*$L59)</f>
        <v/>
      </c>
      <c r="N59" s="31">
        <f>IF(OR($A59="",$M59="",$H59=""),"",$M59-$H59)</f>
        <v/>
      </c>
      <c r="O59" s="32">
        <f>IF(OR($A59="",$N59="",$H59=""),"",IFERROR($N59/$H59,0))</f>
        <v/>
      </c>
      <c r="P59" s="30" t="n"/>
      <c r="Q59" s="31">
        <f>IF(OR($A59="",$H59="",$P59=""),"",$H59*(1+$P59))</f>
        <v/>
      </c>
      <c r="R59" s="26" t="n"/>
      <c r="S59" s="26" t="n"/>
      <c r="T59" s="14">
        <f>IF(OR($A59="",$M59="",$Q59="",$L59="",$J59="",$K59=""),"",IF($M59&gt;$Q59,"Überschreitung Kappungsgrenze",IF($L59&gt;$K59,"Über Mietspiegel-Maximum",IF($L59&lt;$J59,"Unter Mietspiegel-Minimum","Plausibel"))))</f>
        <v/>
      </c>
      <c r="U59" s="14">
        <f>IF($A59="","",IF($T59="Plausibel","Vorbereitung Zustimmung","Prüfung erforderlich"))</f>
        <v/>
      </c>
      <c r="V59" s="2" t="n"/>
    </row>
    <row r="60">
      <c r="A60" s="2" t="n"/>
      <c r="B60" s="2" t="n"/>
      <c r="C60" s="2" t="n"/>
      <c r="D60" s="2" t="n"/>
      <c r="E60" s="3" t="n"/>
      <c r="F60" s="26" t="n"/>
      <c r="G60" s="26" t="n"/>
      <c r="H60" s="27" t="n"/>
      <c r="I60" s="11">
        <f>IF(OR($A60="",$E60="",$H60=""),"",IFERROR($H60/$E60,0))</f>
        <v/>
      </c>
      <c r="J60" s="3" t="n"/>
      <c r="K60" s="3" t="n"/>
      <c r="L60" s="3" t="n"/>
      <c r="M60" s="31">
        <f>IF(OR($A60="",$E60="",$L60=""),"",$E60*$L60)</f>
        <v/>
      </c>
      <c r="N60" s="31">
        <f>IF(OR($A60="",$M60="",$H60=""),"",$M60-$H60)</f>
        <v/>
      </c>
      <c r="O60" s="32">
        <f>IF(OR($A60="",$N60="",$H60=""),"",IFERROR($N60/$H60,0))</f>
        <v/>
      </c>
      <c r="P60" s="30" t="n"/>
      <c r="Q60" s="31">
        <f>IF(OR($A60="",$H60="",$P60=""),"",$H60*(1+$P60))</f>
        <v/>
      </c>
      <c r="R60" s="26" t="n"/>
      <c r="S60" s="26" t="n"/>
      <c r="T60" s="14">
        <f>IF(OR($A60="",$M60="",$Q60="",$L60="",$J60="",$K60=""),"",IF($M60&gt;$Q60,"Überschreitung Kappungsgrenze",IF($L60&gt;$K60,"Über Mietspiegel-Maximum",IF($L60&lt;$J60,"Unter Mietspiegel-Minimum","Plausibel"))))</f>
        <v/>
      </c>
      <c r="U60" s="14">
        <f>IF($A60="","",IF($T60="Plausibel","Vorbereitung Zustimmung","Prüfung erforderlich"))</f>
        <v/>
      </c>
      <c r="V60" s="2" t="n"/>
    </row>
    <row r="61">
      <c r="A61" s="2" t="n"/>
      <c r="B61" s="2" t="n"/>
      <c r="C61" s="2" t="n"/>
      <c r="D61" s="2" t="n"/>
      <c r="E61" s="3" t="n"/>
      <c r="F61" s="26" t="n"/>
      <c r="G61" s="26" t="n"/>
      <c r="H61" s="27" t="n"/>
      <c r="I61" s="11">
        <f>IF(OR($A61="",$E61="",$H61=""),"",IFERROR($H61/$E61,0))</f>
        <v/>
      </c>
      <c r="J61" s="3" t="n"/>
      <c r="K61" s="3" t="n"/>
      <c r="L61" s="3" t="n"/>
      <c r="M61" s="31">
        <f>IF(OR($A61="",$E61="",$L61=""),"",$E61*$L61)</f>
        <v/>
      </c>
      <c r="N61" s="31">
        <f>IF(OR($A61="",$M61="",$H61=""),"",$M61-$H61)</f>
        <v/>
      </c>
      <c r="O61" s="32">
        <f>IF(OR($A61="",$N61="",$H61=""),"",IFERROR($N61/$H61,0))</f>
        <v/>
      </c>
      <c r="P61" s="30" t="n"/>
      <c r="Q61" s="31">
        <f>IF(OR($A61="",$H61="",$P61=""),"",$H61*(1+$P61))</f>
        <v/>
      </c>
      <c r="R61" s="26" t="n"/>
      <c r="S61" s="26" t="n"/>
      <c r="T61" s="14">
        <f>IF(OR($A61="",$M61="",$Q61="",$L61="",$J61="",$K61=""),"",IF($M61&gt;$Q61,"Überschreitung Kappungsgrenze",IF($L61&gt;$K61,"Über Mietspiegel-Maximum",IF($L61&lt;$J61,"Unter Mietspiegel-Minimum","Plausibel"))))</f>
        <v/>
      </c>
      <c r="U61" s="14">
        <f>IF($A61="","",IF($T61="Plausibel","Vorbereitung Zustimmung","Prüfung erforderlich"))</f>
        <v/>
      </c>
      <c r="V61" s="2" t="n"/>
    </row>
    <row r="62">
      <c r="A62" s="2" t="n"/>
      <c r="B62" s="2" t="n"/>
      <c r="C62" s="2" t="n"/>
      <c r="D62" s="2" t="n"/>
      <c r="E62" s="3" t="n"/>
      <c r="F62" s="26" t="n"/>
      <c r="G62" s="26" t="n"/>
      <c r="H62" s="27" t="n"/>
      <c r="I62" s="11">
        <f>IF(OR($A62="",$E62="",$H62=""),"",IFERROR($H62/$E62,0))</f>
        <v/>
      </c>
      <c r="J62" s="3" t="n"/>
      <c r="K62" s="3" t="n"/>
      <c r="L62" s="3" t="n"/>
      <c r="M62" s="31">
        <f>IF(OR($A62="",$E62="",$L62=""),"",$E62*$L62)</f>
        <v/>
      </c>
      <c r="N62" s="31">
        <f>IF(OR($A62="",$M62="",$H62=""),"",$M62-$H62)</f>
        <v/>
      </c>
      <c r="O62" s="32">
        <f>IF(OR($A62="",$N62="",$H62=""),"",IFERROR($N62/$H62,0))</f>
        <v/>
      </c>
      <c r="P62" s="30" t="n"/>
      <c r="Q62" s="31">
        <f>IF(OR($A62="",$H62="",$P62=""),"",$H62*(1+$P62))</f>
        <v/>
      </c>
      <c r="R62" s="26" t="n"/>
      <c r="S62" s="26" t="n"/>
      <c r="T62" s="14">
        <f>IF(OR($A62="",$M62="",$Q62="",$L62="",$J62="",$K62=""),"",IF($M62&gt;$Q62,"Überschreitung Kappungsgrenze",IF($L62&gt;$K62,"Über Mietspiegel-Maximum",IF($L62&lt;$J62,"Unter Mietspiegel-Minimum","Plausibel"))))</f>
        <v/>
      </c>
      <c r="U62" s="14">
        <f>IF($A62="","",IF($T62="Plausibel","Vorbereitung Zustimmung","Prüfung erforderlich"))</f>
        <v/>
      </c>
      <c r="V62" s="2" t="n"/>
    </row>
    <row r="63">
      <c r="A63" s="2" t="n"/>
      <c r="B63" s="2" t="n"/>
      <c r="C63" s="2" t="n"/>
      <c r="D63" s="2" t="n"/>
      <c r="E63" s="3" t="n"/>
      <c r="F63" s="26" t="n"/>
      <c r="G63" s="26" t="n"/>
      <c r="H63" s="27" t="n"/>
      <c r="I63" s="11">
        <f>IF(OR($A63="",$E63="",$H63=""),"",IFERROR($H63/$E63,0))</f>
        <v/>
      </c>
      <c r="J63" s="3" t="n"/>
      <c r="K63" s="3" t="n"/>
      <c r="L63" s="3" t="n"/>
      <c r="M63" s="31">
        <f>IF(OR($A63="",$E63="",$L63=""),"",$E63*$L63)</f>
        <v/>
      </c>
      <c r="N63" s="31">
        <f>IF(OR($A63="",$M63="",$H63=""),"",$M63-$H63)</f>
        <v/>
      </c>
      <c r="O63" s="32">
        <f>IF(OR($A63="",$N63="",$H63=""),"",IFERROR($N63/$H63,0))</f>
        <v/>
      </c>
      <c r="P63" s="30" t="n"/>
      <c r="Q63" s="31">
        <f>IF(OR($A63="",$H63="",$P63=""),"",$H63*(1+$P63))</f>
        <v/>
      </c>
      <c r="R63" s="26" t="n"/>
      <c r="S63" s="26" t="n"/>
      <c r="T63" s="14">
        <f>IF(OR($A63="",$M63="",$Q63="",$L63="",$J63="",$K63=""),"",IF($M63&gt;$Q63,"Überschreitung Kappungsgrenze",IF($L63&gt;$K63,"Über Mietspiegel-Maximum",IF($L63&lt;$J63,"Unter Mietspiegel-Minimum","Plausibel"))))</f>
        <v/>
      </c>
      <c r="U63" s="14">
        <f>IF($A63="","",IF($T63="Plausibel","Vorbereitung Zustimmung","Prüfung erforderlich"))</f>
        <v/>
      </c>
      <c r="V63" s="2" t="n"/>
    </row>
    <row r="64">
      <c r="A64" s="2" t="n"/>
      <c r="B64" s="2" t="n"/>
      <c r="C64" s="2" t="n"/>
      <c r="D64" s="2" t="n"/>
      <c r="E64" s="3" t="n"/>
      <c r="F64" s="26" t="n"/>
      <c r="G64" s="26" t="n"/>
      <c r="H64" s="27" t="n"/>
      <c r="I64" s="11">
        <f>IF(OR($A64="",$E64="",$H64=""),"",IFERROR($H64/$E64,0))</f>
        <v/>
      </c>
      <c r="J64" s="3" t="n"/>
      <c r="K64" s="3" t="n"/>
      <c r="L64" s="3" t="n"/>
      <c r="M64" s="31">
        <f>IF(OR($A64="",$E64="",$L64=""),"",$E64*$L64)</f>
        <v/>
      </c>
      <c r="N64" s="31">
        <f>IF(OR($A64="",$M64="",$H64=""),"",$M64-$H64)</f>
        <v/>
      </c>
      <c r="O64" s="32">
        <f>IF(OR($A64="",$N64="",$H64=""),"",IFERROR($N64/$H64,0))</f>
        <v/>
      </c>
      <c r="P64" s="30" t="n"/>
      <c r="Q64" s="31">
        <f>IF(OR($A64="",$H64="",$P64=""),"",$H64*(1+$P64))</f>
        <v/>
      </c>
      <c r="R64" s="26" t="n"/>
      <c r="S64" s="26" t="n"/>
      <c r="T64" s="14">
        <f>IF(OR($A64="",$M64="",$Q64="",$L64="",$J64="",$K64=""),"",IF($M64&gt;$Q64,"Überschreitung Kappungsgrenze",IF($L64&gt;$K64,"Über Mietspiegel-Maximum",IF($L64&lt;$J64,"Unter Mietspiegel-Minimum","Plausibel"))))</f>
        <v/>
      </c>
      <c r="U64" s="14">
        <f>IF($A64="","",IF($T64="Plausibel","Vorbereitung Zustimmung","Prüfung erforderlich"))</f>
        <v/>
      </c>
      <c r="V64" s="2" t="n"/>
    </row>
    <row r="65">
      <c r="A65" s="2" t="n"/>
      <c r="B65" s="2" t="n"/>
      <c r="C65" s="2" t="n"/>
      <c r="D65" s="2" t="n"/>
      <c r="E65" s="3" t="n"/>
      <c r="F65" s="26" t="n"/>
      <c r="G65" s="26" t="n"/>
      <c r="H65" s="27" t="n"/>
      <c r="I65" s="11">
        <f>IF(OR($A65="",$E65="",$H65=""),"",IFERROR($H65/$E65,0))</f>
        <v/>
      </c>
      <c r="J65" s="3" t="n"/>
      <c r="K65" s="3" t="n"/>
      <c r="L65" s="3" t="n"/>
      <c r="M65" s="31">
        <f>IF(OR($A65="",$E65="",$L65=""),"",$E65*$L65)</f>
        <v/>
      </c>
      <c r="N65" s="31">
        <f>IF(OR($A65="",$M65="",$H65=""),"",$M65-$H65)</f>
        <v/>
      </c>
      <c r="O65" s="32">
        <f>IF(OR($A65="",$N65="",$H65=""),"",IFERROR($N65/$H65,0))</f>
        <v/>
      </c>
      <c r="P65" s="30" t="n"/>
      <c r="Q65" s="31">
        <f>IF(OR($A65="",$H65="",$P65=""),"",$H65*(1+$P65))</f>
        <v/>
      </c>
      <c r="R65" s="26" t="n"/>
      <c r="S65" s="26" t="n"/>
      <c r="T65" s="14">
        <f>IF(OR($A65="",$M65="",$Q65="",$L65="",$J65="",$K65=""),"",IF($M65&gt;$Q65,"Überschreitung Kappungsgrenze",IF($L65&gt;$K65,"Über Mietspiegel-Maximum",IF($L65&lt;$J65,"Unter Mietspiegel-Minimum","Plausibel"))))</f>
        <v/>
      </c>
      <c r="U65" s="14">
        <f>IF($A65="","",IF($T65="Plausibel","Vorbereitung Zustimmung","Prüfung erforderlich"))</f>
        <v/>
      </c>
      <c r="V65" s="2" t="n"/>
    </row>
    <row r="66">
      <c r="A66" s="2" t="n"/>
      <c r="B66" s="2" t="n"/>
      <c r="C66" s="2" t="n"/>
      <c r="D66" s="2" t="n"/>
      <c r="E66" s="3" t="n"/>
      <c r="F66" s="26" t="n"/>
      <c r="G66" s="26" t="n"/>
      <c r="H66" s="27" t="n"/>
      <c r="I66" s="11">
        <f>IF(OR($A66="",$E66="",$H66=""),"",IFERROR($H66/$E66,0))</f>
        <v/>
      </c>
      <c r="J66" s="3" t="n"/>
      <c r="K66" s="3" t="n"/>
      <c r="L66" s="3" t="n"/>
      <c r="M66" s="31">
        <f>IF(OR($A66="",$E66="",$L66=""),"",$E66*$L66)</f>
        <v/>
      </c>
      <c r="N66" s="31">
        <f>IF(OR($A66="",$M66="",$H66=""),"",$M66-$H66)</f>
        <v/>
      </c>
      <c r="O66" s="32">
        <f>IF(OR($A66="",$N66="",$H66=""),"",IFERROR($N66/$H66,0))</f>
        <v/>
      </c>
      <c r="P66" s="30" t="n"/>
      <c r="Q66" s="31">
        <f>IF(OR($A66="",$H66="",$P66=""),"",$H66*(1+$P66))</f>
        <v/>
      </c>
      <c r="R66" s="26" t="n"/>
      <c r="S66" s="26" t="n"/>
      <c r="T66" s="14">
        <f>IF(OR($A66="",$M66="",$Q66="",$L66="",$J66="",$K66=""),"",IF($M66&gt;$Q66,"Überschreitung Kappungsgrenze",IF($L66&gt;$K66,"Über Mietspiegel-Maximum",IF($L66&lt;$J66,"Unter Mietspiegel-Minimum","Plausibel"))))</f>
        <v/>
      </c>
      <c r="U66" s="14">
        <f>IF($A66="","",IF($T66="Plausibel","Vorbereitung Zustimmung","Prüfung erforderlich"))</f>
        <v/>
      </c>
      <c r="V66" s="2" t="n"/>
    </row>
    <row r="67">
      <c r="A67" s="2" t="n"/>
      <c r="B67" s="2" t="n"/>
      <c r="C67" s="2" t="n"/>
      <c r="D67" s="2" t="n"/>
      <c r="E67" s="3" t="n"/>
      <c r="F67" s="26" t="n"/>
      <c r="G67" s="26" t="n"/>
      <c r="H67" s="27" t="n"/>
      <c r="I67" s="11">
        <f>IF(OR($A67="",$E67="",$H67=""),"",IFERROR($H67/$E67,0))</f>
        <v/>
      </c>
      <c r="J67" s="3" t="n"/>
      <c r="K67" s="3" t="n"/>
      <c r="L67" s="3" t="n"/>
      <c r="M67" s="31">
        <f>IF(OR($A67="",$E67="",$L67=""),"",$E67*$L67)</f>
        <v/>
      </c>
      <c r="N67" s="31">
        <f>IF(OR($A67="",$M67="",$H67=""),"",$M67-$H67)</f>
        <v/>
      </c>
      <c r="O67" s="32">
        <f>IF(OR($A67="",$N67="",$H67=""),"",IFERROR($N67/$H67,0))</f>
        <v/>
      </c>
      <c r="P67" s="30" t="n"/>
      <c r="Q67" s="31">
        <f>IF(OR($A67="",$H67="",$P67=""),"",$H67*(1+$P67))</f>
        <v/>
      </c>
      <c r="R67" s="26" t="n"/>
      <c r="S67" s="26" t="n"/>
      <c r="T67" s="14">
        <f>IF(OR($A67="",$M67="",$Q67="",$L67="",$J67="",$K67=""),"",IF($M67&gt;$Q67,"Überschreitung Kappungsgrenze",IF($L67&gt;$K67,"Über Mietspiegel-Maximum",IF($L67&lt;$J67,"Unter Mietspiegel-Minimum","Plausibel"))))</f>
        <v/>
      </c>
      <c r="U67" s="14">
        <f>IF($A67="","",IF($T67="Plausibel","Vorbereitung Zustimmung","Prüfung erforderlich"))</f>
        <v/>
      </c>
      <c r="V67" s="2" t="n"/>
    </row>
    <row r="68">
      <c r="A68" s="2" t="n"/>
      <c r="B68" s="2" t="n"/>
      <c r="C68" s="2" t="n"/>
      <c r="D68" s="2" t="n"/>
      <c r="E68" s="3" t="n"/>
      <c r="F68" s="26" t="n"/>
      <c r="G68" s="26" t="n"/>
      <c r="H68" s="27" t="n"/>
      <c r="I68" s="11">
        <f>IF(OR($A68="",$E68="",$H68=""),"",IFERROR($H68/$E68,0))</f>
        <v/>
      </c>
      <c r="J68" s="3" t="n"/>
      <c r="K68" s="3" t="n"/>
      <c r="L68" s="3" t="n"/>
      <c r="M68" s="31">
        <f>IF(OR($A68="",$E68="",$L68=""),"",$E68*$L68)</f>
        <v/>
      </c>
      <c r="N68" s="31">
        <f>IF(OR($A68="",$M68="",$H68=""),"",$M68-$H68)</f>
        <v/>
      </c>
      <c r="O68" s="32">
        <f>IF(OR($A68="",$N68="",$H68=""),"",IFERROR($N68/$H68,0))</f>
        <v/>
      </c>
      <c r="P68" s="30" t="n"/>
      <c r="Q68" s="31">
        <f>IF(OR($A68="",$H68="",$P68=""),"",$H68*(1+$P68))</f>
        <v/>
      </c>
      <c r="R68" s="26" t="n"/>
      <c r="S68" s="26" t="n"/>
      <c r="T68" s="14">
        <f>IF(OR($A68="",$M68="",$Q68="",$L68="",$J68="",$K68=""),"",IF($M68&gt;$Q68,"Überschreitung Kappungsgrenze",IF($L68&gt;$K68,"Über Mietspiegel-Maximum",IF($L68&lt;$J68,"Unter Mietspiegel-Minimum","Plausibel"))))</f>
        <v/>
      </c>
      <c r="U68" s="14">
        <f>IF($A68="","",IF($T68="Plausibel","Vorbereitung Zustimmung","Prüfung erforderlich"))</f>
        <v/>
      </c>
      <c r="V68" s="2" t="n"/>
    </row>
    <row r="69">
      <c r="A69" s="2" t="n"/>
      <c r="B69" s="2" t="n"/>
      <c r="C69" s="2" t="n"/>
      <c r="D69" s="2" t="n"/>
      <c r="E69" s="3" t="n"/>
      <c r="F69" s="26" t="n"/>
      <c r="G69" s="26" t="n"/>
      <c r="H69" s="27" t="n"/>
      <c r="I69" s="11">
        <f>IF(OR($A69="",$E69="",$H69=""),"",IFERROR($H69/$E69,0))</f>
        <v/>
      </c>
      <c r="J69" s="3" t="n"/>
      <c r="K69" s="3" t="n"/>
      <c r="L69" s="3" t="n"/>
      <c r="M69" s="31">
        <f>IF(OR($A69="",$E69="",$L69=""),"",$E69*$L69)</f>
        <v/>
      </c>
      <c r="N69" s="31">
        <f>IF(OR($A69="",$M69="",$H69=""),"",$M69-$H69)</f>
        <v/>
      </c>
      <c r="O69" s="32">
        <f>IF(OR($A69="",$N69="",$H69=""),"",IFERROR($N69/$H69,0))</f>
        <v/>
      </c>
      <c r="P69" s="30" t="n"/>
      <c r="Q69" s="31">
        <f>IF(OR($A69="",$H69="",$P69=""),"",$H69*(1+$P69))</f>
        <v/>
      </c>
      <c r="R69" s="26" t="n"/>
      <c r="S69" s="26" t="n"/>
      <c r="T69" s="14">
        <f>IF(OR($A69="",$M69="",$Q69="",$L69="",$J69="",$K69=""),"",IF($M69&gt;$Q69,"Überschreitung Kappungsgrenze",IF($L69&gt;$K69,"Über Mietspiegel-Maximum",IF($L69&lt;$J69,"Unter Mietspiegel-Minimum","Plausibel"))))</f>
        <v/>
      </c>
      <c r="U69" s="14">
        <f>IF($A69="","",IF($T69="Plausibel","Vorbereitung Zustimmung","Prüfung erforderlich"))</f>
        <v/>
      </c>
      <c r="V69" s="2" t="n"/>
    </row>
    <row r="70">
      <c r="A70" s="2" t="n"/>
      <c r="B70" s="2" t="n"/>
      <c r="C70" s="2" t="n"/>
      <c r="D70" s="2" t="n"/>
      <c r="E70" s="3" t="n"/>
      <c r="F70" s="26" t="n"/>
      <c r="G70" s="26" t="n"/>
      <c r="H70" s="27" t="n"/>
      <c r="I70" s="11">
        <f>IF(OR($A70="",$E70="",$H70=""),"",IFERROR($H70/$E70,0))</f>
        <v/>
      </c>
      <c r="J70" s="3" t="n"/>
      <c r="K70" s="3" t="n"/>
      <c r="L70" s="3" t="n"/>
      <c r="M70" s="31">
        <f>IF(OR($A70="",$E70="",$L70=""),"",$E70*$L70)</f>
        <v/>
      </c>
      <c r="N70" s="31">
        <f>IF(OR($A70="",$M70="",$H70=""),"",$M70-$H70)</f>
        <v/>
      </c>
      <c r="O70" s="32">
        <f>IF(OR($A70="",$N70="",$H70=""),"",IFERROR($N70/$H70,0))</f>
        <v/>
      </c>
      <c r="P70" s="30" t="n"/>
      <c r="Q70" s="31">
        <f>IF(OR($A70="",$H70="",$P70=""),"",$H70*(1+$P70))</f>
        <v/>
      </c>
      <c r="R70" s="26" t="n"/>
      <c r="S70" s="26" t="n"/>
      <c r="T70" s="14">
        <f>IF(OR($A70="",$M70="",$Q70="",$L70="",$J70="",$K70=""),"",IF($M70&gt;$Q70,"Überschreitung Kappungsgrenze",IF($L70&gt;$K70,"Über Mietspiegel-Maximum",IF($L70&lt;$J70,"Unter Mietspiegel-Minimum","Plausibel"))))</f>
        <v/>
      </c>
      <c r="U70" s="14">
        <f>IF($A70="","",IF($T70="Plausibel","Vorbereitung Zustimmung","Prüfung erforderlich"))</f>
        <v/>
      </c>
      <c r="V70" s="2" t="n"/>
    </row>
    <row r="71">
      <c r="A71" s="2" t="n"/>
      <c r="B71" s="2" t="n"/>
      <c r="C71" s="2" t="n"/>
      <c r="D71" s="2" t="n"/>
      <c r="E71" s="3" t="n"/>
      <c r="F71" s="26" t="n"/>
      <c r="G71" s="26" t="n"/>
      <c r="H71" s="27" t="n"/>
      <c r="I71" s="11">
        <f>IF(OR($A71="",$E71="",$H71=""),"",IFERROR($H71/$E71,0))</f>
        <v/>
      </c>
      <c r="J71" s="3" t="n"/>
      <c r="K71" s="3" t="n"/>
      <c r="L71" s="3" t="n"/>
      <c r="M71" s="31">
        <f>IF(OR($A71="",$E71="",$L71=""),"",$E71*$L71)</f>
        <v/>
      </c>
      <c r="N71" s="31">
        <f>IF(OR($A71="",$M71="",$H71=""),"",$M71-$H71)</f>
        <v/>
      </c>
      <c r="O71" s="32">
        <f>IF(OR($A71="",$N71="",$H71=""),"",IFERROR($N71/$H71,0))</f>
        <v/>
      </c>
      <c r="P71" s="30" t="n"/>
      <c r="Q71" s="31">
        <f>IF(OR($A71="",$H71="",$P71=""),"",$H71*(1+$P71))</f>
        <v/>
      </c>
      <c r="R71" s="26" t="n"/>
      <c r="S71" s="26" t="n"/>
      <c r="T71" s="14">
        <f>IF(OR($A71="",$M71="",$Q71="",$L71="",$J71="",$K71=""),"",IF($M71&gt;$Q71,"Überschreitung Kappungsgrenze",IF($L71&gt;$K71,"Über Mietspiegel-Maximum",IF($L71&lt;$J71,"Unter Mietspiegel-Minimum","Plausibel"))))</f>
        <v/>
      </c>
      <c r="U71" s="14">
        <f>IF($A71="","",IF($T71="Plausibel","Vorbereitung Zustimmung","Prüfung erforderlich"))</f>
        <v/>
      </c>
      <c r="V71" s="2" t="n"/>
    </row>
    <row r="72">
      <c r="A72" s="2" t="n"/>
      <c r="B72" s="2" t="n"/>
      <c r="C72" s="2" t="n"/>
      <c r="D72" s="2" t="n"/>
      <c r="E72" s="3" t="n"/>
      <c r="F72" s="26" t="n"/>
      <c r="G72" s="26" t="n"/>
      <c r="H72" s="27" t="n"/>
      <c r="I72" s="11">
        <f>IF(OR($A72="",$E72="",$H72=""),"",IFERROR($H72/$E72,0))</f>
        <v/>
      </c>
      <c r="J72" s="3" t="n"/>
      <c r="K72" s="3" t="n"/>
      <c r="L72" s="3" t="n"/>
      <c r="M72" s="31">
        <f>IF(OR($A72="",$E72="",$L72=""),"",$E72*$L72)</f>
        <v/>
      </c>
      <c r="N72" s="31">
        <f>IF(OR($A72="",$M72="",$H72=""),"",$M72-$H72)</f>
        <v/>
      </c>
      <c r="O72" s="32">
        <f>IF(OR($A72="",$N72="",$H72=""),"",IFERROR($N72/$H72,0))</f>
        <v/>
      </c>
      <c r="P72" s="30" t="n"/>
      <c r="Q72" s="31">
        <f>IF(OR($A72="",$H72="",$P72=""),"",$H72*(1+$P72))</f>
        <v/>
      </c>
      <c r="R72" s="26" t="n"/>
      <c r="S72" s="26" t="n"/>
      <c r="T72" s="14">
        <f>IF(OR($A72="",$M72="",$Q72="",$L72="",$J72="",$K72=""),"",IF($M72&gt;$Q72,"Überschreitung Kappungsgrenze",IF($L72&gt;$K72,"Über Mietspiegel-Maximum",IF($L72&lt;$J72,"Unter Mietspiegel-Minimum","Plausibel"))))</f>
        <v/>
      </c>
      <c r="U72" s="14">
        <f>IF($A72="","",IF($T72="Plausibel","Vorbereitung Zustimmung","Prüfung erforderlich"))</f>
        <v/>
      </c>
      <c r="V72" s="2" t="n"/>
    </row>
    <row r="73">
      <c r="A73" s="2" t="n"/>
      <c r="B73" s="2" t="n"/>
      <c r="C73" s="2" t="n"/>
      <c r="D73" s="2" t="n"/>
      <c r="E73" s="3" t="n"/>
      <c r="F73" s="26" t="n"/>
      <c r="G73" s="26" t="n"/>
      <c r="H73" s="27" t="n"/>
      <c r="I73" s="11">
        <f>IF(OR($A73="",$E73="",$H73=""),"",IFERROR($H73/$E73,0))</f>
        <v/>
      </c>
      <c r="J73" s="3" t="n"/>
      <c r="K73" s="3" t="n"/>
      <c r="L73" s="3" t="n"/>
      <c r="M73" s="31">
        <f>IF(OR($A73="",$E73="",$L73=""),"",$E73*$L73)</f>
        <v/>
      </c>
      <c r="N73" s="31">
        <f>IF(OR($A73="",$M73="",$H73=""),"",$M73-$H73)</f>
        <v/>
      </c>
      <c r="O73" s="32">
        <f>IF(OR($A73="",$N73="",$H73=""),"",IFERROR($N73/$H73,0))</f>
        <v/>
      </c>
      <c r="P73" s="30" t="n"/>
      <c r="Q73" s="31">
        <f>IF(OR($A73="",$H73="",$P73=""),"",$H73*(1+$P73))</f>
        <v/>
      </c>
      <c r="R73" s="26" t="n"/>
      <c r="S73" s="26" t="n"/>
      <c r="T73" s="14">
        <f>IF(OR($A73="",$M73="",$Q73="",$L73="",$J73="",$K73=""),"",IF($M73&gt;$Q73,"Überschreitung Kappungsgrenze",IF($L73&gt;$K73,"Über Mietspiegel-Maximum",IF($L73&lt;$J73,"Unter Mietspiegel-Minimum","Plausibel"))))</f>
        <v/>
      </c>
      <c r="U73" s="14">
        <f>IF($A73="","",IF($T73="Plausibel","Vorbereitung Zustimmung","Prüfung erforderlich"))</f>
        <v/>
      </c>
      <c r="V73" s="2" t="n"/>
    </row>
    <row r="74">
      <c r="A74" s="2" t="n"/>
      <c r="B74" s="2" t="n"/>
      <c r="C74" s="2" t="n"/>
      <c r="D74" s="2" t="n"/>
      <c r="E74" s="3" t="n"/>
      <c r="F74" s="26" t="n"/>
      <c r="G74" s="26" t="n"/>
      <c r="H74" s="27" t="n"/>
      <c r="I74" s="11">
        <f>IF(OR($A74="",$E74="",$H74=""),"",IFERROR($H74/$E74,0))</f>
        <v/>
      </c>
      <c r="J74" s="3" t="n"/>
      <c r="K74" s="3" t="n"/>
      <c r="L74" s="3" t="n"/>
      <c r="M74" s="31">
        <f>IF(OR($A74="",$E74="",$L74=""),"",$E74*$L74)</f>
        <v/>
      </c>
      <c r="N74" s="31">
        <f>IF(OR($A74="",$M74="",$H74=""),"",$M74-$H74)</f>
        <v/>
      </c>
      <c r="O74" s="32">
        <f>IF(OR($A74="",$N74="",$H74=""),"",IFERROR($N74/$H74,0))</f>
        <v/>
      </c>
      <c r="P74" s="30" t="n"/>
      <c r="Q74" s="31">
        <f>IF(OR($A74="",$H74="",$P74=""),"",$H74*(1+$P74))</f>
        <v/>
      </c>
      <c r="R74" s="26" t="n"/>
      <c r="S74" s="26" t="n"/>
      <c r="T74" s="14">
        <f>IF(OR($A74="",$M74="",$Q74="",$L74="",$J74="",$K74=""),"",IF($M74&gt;$Q74,"Überschreitung Kappungsgrenze",IF($L74&gt;$K74,"Über Mietspiegel-Maximum",IF($L74&lt;$J74,"Unter Mietspiegel-Minimum","Plausibel"))))</f>
        <v/>
      </c>
      <c r="U74" s="14">
        <f>IF($A74="","",IF($T74="Plausibel","Vorbereitung Zustimmung","Prüfung erforderlich"))</f>
        <v/>
      </c>
      <c r="V74" s="2" t="n"/>
    </row>
    <row r="75">
      <c r="A75" s="2" t="n"/>
      <c r="B75" s="2" t="n"/>
      <c r="C75" s="2" t="n"/>
      <c r="D75" s="2" t="n"/>
      <c r="E75" s="3" t="n"/>
      <c r="F75" s="26" t="n"/>
      <c r="G75" s="26" t="n"/>
      <c r="H75" s="27" t="n"/>
      <c r="I75" s="11">
        <f>IF(OR($A75="",$E75="",$H75=""),"",IFERROR($H75/$E75,0))</f>
        <v/>
      </c>
      <c r="J75" s="3" t="n"/>
      <c r="K75" s="3" t="n"/>
      <c r="L75" s="3" t="n"/>
      <c r="M75" s="31">
        <f>IF(OR($A75="",$E75="",$L75=""),"",$E75*$L75)</f>
        <v/>
      </c>
      <c r="N75" s="31">
        <f>IF(OR($A75="",$M75="",$H75=""),"",$M75-$H75)</f>
        <v/>
      </c>
      <c r="O75" s="32">
        <f>IF(OR($A75="",$N75="",$H75=""),"",IFERROR($N75/$H75,0))</f>
        <v/>
      </c>
      <c r="P75" s="30" t="n"/>
      <c r="Q75" s="31">
        <f>IF(OR($A75="",$H75="",$P75=""),"",$H75*(1+$P75))</f>
        <v/>
      </c>
      <c r="R75" s="26" t="n"/>
      <c r="S75" s="26" t="n"/>
      <c r="T75" s="14">
        <f>IF(OR($A75="",$M75="",$Q75="",$L75="",$J75="",$K75=""),"",IF($M75&gt;$Q75,"Überschreitung Kappungsgrenze",IF($L75&gt;$K75,"Über Mietspiegel-Maximum",IF($L75&lt;$J75,"Unter Mietspiegel-Minimum","Plausibel"))))</f>
        <v/>
      </c>
      <c r="U75" s="14">
        <f>IF($A75="","",IF($T75="Plausibel","Vorbereitung Zustimmung","Prüfung erforderlich"))</f>
        <v/>
      </c>
      <c r="V75" s="2" t="n"/>
    </row>
    <row r="76">
      <c r="A76" s="2" t="n"/>
      <c r="B76" s="2" t="n"/>
      <c r="C76" s="2" t="n"/>
      <c r="D76" s="2" t="n"/>
      <c r="E76" s="3" t="n"/>
      <c r="F76" s="26" t="n"/>
      <c r="G76" s="26" t="n"/>
      <c r="H76" s="27" t="n"/>
      <c r="I76" s="11">
        <f>IF(OR($A76="",$E76="",$H76=""),"",IFERROR($H76/$E76,0))</f>
        <v/>
      </c>
      <c r="J76" s="3" t="n"/>
      <c r="K76" s="3" t="n"/>
      <c r="L76" s="3" t="n"/>
      <c r="M76" s="31">
        <f>IF(OR($A76="",$E76="",$L76=""),"",$E76*$L76)</f>
        <v/>
      </c>
      <c r="N76" s="31">
        <f>IF(OR($A76="",$M76="",$H76=""),"",$M76-$H76)</f>
        <v/>
      </c>
      <c r="O76" s="32">
        <f>IF(OR($A76="",$N76="",$H76=""),"",IFERROR($N76/$H76,0))</f>
        <v/>
      </c>
      <c r="P76" s="30" t="n"/>
      <c r="Q76" s="31">
        <f>IF(OR($A76="",$H76="",$P76=""),"",$H76*(1+$P76))</f>
        <v/>
      </c>
      <c r="R76" s="26" t="n"/>
      <c r="S76" s="26" t="n"/>
      <c r="T76" s="14">
        <f>IF(OR($A76="",$M76="",$Q76="",$L76="",$J76="",$K76=""),"",IF($M76&gt;$Q76,"Überschreitung Kappungsgrenze",IF($L76&gt;$K76,"Über Mietspiegel-Maximum",IF($L76&lt;$J76,"Unter Mietspiegel-Minimum","Plausibel"))))</f>
        <v/>
      </c>
      <c r="U76" s="14">
        <f>IF($A76="","",IF($T76="Plausibel","Vorbereitung Zustimmung","Prüfung erforderlich"))</f>
        <v/>
      </c>
      <c r="V76" s="2" t="n"/>
    </row>
    <row r="77">
      <c r="A77" s="2" t="n"/>
      <c r="B77" s="2" t="n"/>
      <c r="C77" s="2" t="n"/>
      <c r="D77" s="2" t="n"/>
      <c r="E77" s="3" t="n"/>
      <c r="F77" s="26" t="n"/>
      <c r="G77" s="26" t="n"/>
      <c r="H77" s="27" t="n"/>
      <c r="I77" s="11">
        <f>IF(OR($A77="",$E77="",$H77=""),"",IFERROR($H77/$E77,0))</f>
        <v/>
      </c>
      <c r="J77" s="3" t="n"/>
      <c r="K77" s="3" t="n"/>
      <c r="L77" s="3" t="n"/>
      <c r="M77" s="31">
        <f>IF(OR($A77="",$E77="",$L77=""),"",$E77*$L77)</f>
        <v/>
      </c>
      <c r="N77" s="31">
        <f>IF(OR($A77="",$M77="",$H77=""),"",$M77-$H77)</f>
        <v/>
      </c>
      <c r="O77" s="32">
        <f>IF(OR($A77="",$N77="",$H77=""),"",IFERROR($N77/$H77,0))</f>
        <v/>
      </c>
      <c r="P77" s="30" t="n"/>
      <c r="Q77" s="31">
        <f>IF(OR($A77="",$H77="",$P77=""),"",$H77*(1+$P77))</f>
        <v/>
      </c>
      <c r="R77" s="26" t="n"/>
      <c r="S77" s="26" t="n"/>
      <c r="T77" s="14">
        <f>IF(OR($A77="",$M77="",$Q77="",$L77="",$J77="",$K77=""),"",IF($M77&gt;$Q77,"Überschreitung Kappungsgrenze",IF($L77&gt;$K77,"Über Mietspiegel-Maximum",IF($L77&lt;$J77,"Unter Mietspiegel-Minimum","Plausibel"))))</f>
        <v/>
      </c>
      <c r="U77" s="14">
        <f>IF($A77="","",IF($T77="Plausibel","Vorbereitung Zustimmung","Prüfung erforderlich"))</f>
        <v/>
      </c>
      <c r="V77" s="2" t="n"/>
    </row>
    <row r="78">
      <c r="A78" s="2" t="n"/>
      <c r="B78" s="2" t="n"/>
      <c r="C78" s="2" t="n"/>
      <c r="D78" s="2" t="n"/>
      <c r="E78" s="3" t="n"/>
      <c r="F78" s="26" t="n"/>
      <c r="G78" s="26" t="n"/>
      <c r="H78" s="27" t="n"/>
      <c r="I78" s="11">
        <f>IF(OR($A78="",$E78="",$H78=""),"",IFERROR($H78/$E78,0))</f>
        <v/>
      </c>
      <c r="J78" s="3" t="n"/>
      <c r="K78" s="3" t="n"/>
      <c r="L78" s="3" t="n"/>
      <c r="M78" s="31">
        <f>IF(OR($A78="",$E78="",$L78=""),"",$E78*$L78)</f>
        <v/>
      </c>
      <c r="N78" s="31">
        <f>IF(OR($A78="",$M78="",$H78=""),"",$M78-$H78)</f>
        <v/>
      </c>
      <c r="O78" s="32">
        <f>IF(OR($A78="",$N78="",$H78=""),"",IFERROR($N78/$H78,0))</f>
        <v/>
      </c>
      <c r="P78" s="30" t="n"/>
      <c r="Q78" s="31">
        <f>IF(OR($A78="",$H78="",$P78=""),"",$H78*(1+$P78))</f>
        <v/>
      </c>
      <c r="R78" s="26" t="n"/>
      <c r="S78" s="26" t="n"/>
      <c r="T78" s="14">
        <f>IF(OR($A78="",$M78="",$Q78="",$L78="",$J78="",$K78=""),"",IF($M78&gt;$Q78,"Überschreitung Kappungsgrenze",IF($L78&gt;$K78,"Über Mietspiegel-Maximum",IF($L78&lt;$J78,"Unter Mietspiegel-Minimum","Plausibel"))))</f>
        <v/>
      </c>
      <c r="U78" s="14">
        <f>IF($A78="","",IF($T78="Plausibel","Vorbereitung Zustimmung","Prüfung erforderlich"))</f>
        <v/>
      </c>
      <c r="V78" s="2" t="n"/>
    </row>
    <row r="79">
      <c r="A79" s="2" t="n"/>
      <c r="B79" s="2" t="n"/>
      <c r="C79" s="2" t="n"/>
      <c r="D79" s="2" t="n"/>
      <c r="E79" s="3" t="n"/>
      <c r="F79" s="26" t="n"/>
      <c r="G79" s="26" t="n"/>
      <c r="H79" s="27" t="n"/>
      <c r="I79" s="11">
        <f>IF(OR($A79="",$E79="",$H79=""),"",IFERROR($H79/$E79,0))</f>
        <v/>
      </c>
      <c r="J79" s="3" t="n"/>
      <c r="K79" s="3" t="n"/>
      <c r="L79" s="3" t="n"/>
      <c r="M79" s="31">
        <f>IF(OR($A79="",$E79="",$L79=""),"",$E79*$L79)</f>
        <v/>
      </c>
      <c r="N79" s="31">
        <f>IF(OR($A79="",$M79="",$H79=""),"",$M79-$H79)</f>
        <v/>
      </c>
      <c r="O79" s="32">
        <f>IF(OR($A79="",$N79="",$H79=""),"",IFERROR($N79/$H79,0))</f>
        <v/>
      </c>
      <c r="P79" s="30" t="n"/>
      <c r="Q79" s="31">
        <f>IF(OR($A79="",$H79="",$P79=""),"",$H79*(1+$P79))</f>
        <v/>
      </c>
      <c r="R79" s="26" t="n"/>
      <c r="S79" s="26" t="n"/>
      <c r="T79" s="14">
        <f>IF(OR($A79="",$M79="",$Q79="",$L79="",$J79="",$K79=""),"",IF($M79&gt;$Q79,"Überschreitung Kappungsgrenze",IF($L79&gt;$K79,"Über Mietspiegel-Maximum",IF($L79&lt;$J79,"Unter Mietspiegel-Minimum","Plausibel"))))</f>
        <v/>
      </c>
      <c r="U79" s="14">
        <f>IF($A79="","",IF($T79="Plausibel","Vorbereitung Zustimmung","Prüfung erforderlich"))</f>
        <v/>
      </c>
      <c r="V79" s="2" t="n"/>
    </row>
    <row r="80">
      <c r="A80" s="2" t="n"/>
      <c r="B80" s="2" t="n"/>
      <c r="C80" s="2" t="n"/>
      <c r="D80" s="2" t="n"/>
      <c r="E80" s="3" t="n"/>
      <c r="F80" s="26" t="n"/>
      <c r="G80" s="26" t="n"/>
      <c r="H80" s="27" t="n"/>
      <c r="I80" s="11">
        <f>IF(OR($A80="",$E80="",$H80=""),"",IFERROR($H80/$E80,0))</f>
        <v/>
      </c>
      <c r="J80" s="3" t="n"/>
      <c r="K80" s="3" t="n"/>
      <c r="L80" s="3" t="n"/>
      <c r="M80" s="31">
        <f>IF(OR($A80="",$E80="",$L80=""),"",$E80*$L80)</f>
        <v/>
      </c>
      <c r="N80" s="31">
        <f>IF(OR($A80="",$M80="",$H80=""),"",$M80-$H80)</f>
        <v/>
      </c>
      <c r="O80" s="32">
        <f>IF(OR($A80="",$N80="",$H80=""),"",IFERROR($N80/$H80,0))</f>
        <v/>
      </c>
      <c r="P80" s="30" t="n"/>
      <c r="Q80" s="31">
        <f>IF(OR($A80="",$H80="",$P80=""),"",$H80*(1+$P80))</f>
        <v/>
      </c>
      <c r="R80" s="26" t="n"/>
      <c r="S80" s="26" t="n"/>
      <c r="T80" s="14">
        <f>IF(OR($A80="",$M80="",$Q80="",$L80="",$J80="",$K80=""),"",IF($M80&gt;$Q80,"Überschreitung Kappungsgrenze",IF($L80&gt;$K80,"Über Mietspiegel-Maximum",IF($L80&lt;$J80,"Unter Mietspiegel-Minimum","Plausibel"))))</f>
        <v/>
      </c>
      <c r="U80" s="14">
        <f>IF($A80="","",IF($T80="Plausibel","Vorbereitung Zustimmung","Prüfung erforderlich"))</f>
        <v/>
      </c>
      <c r="V80" s="2" t="n"/>
    </row>
    <row r="81">
      <c r="A81" s="2" t="n"/>
      <c r="B81" s="2" t="n"/>
      <c r="C81" s="2" t="n"/>
      <c r="D81" s="2" t="n"/>
      <c r="E81" s="3" t="n"/>
      <c r="F81" s="26" t="n"/>
      <c r="G81" s="26" t="n"/>
      <c r="H81" s="27" t="n"/>
      <c r="I81" s="11">
        <f>IF(OR($A81="",$E81="",$H81=""),"",IFERROR($H81/$E81,0))</f>
        <v/>
      </c>
      <c r="J81" s="3" t="n"/>
      <c r="K81" s="3" t="n"/>
      <c r="L81" s="3" t="n"/>
      <c r="M81" s="31">
        <f>IF(OR($A81="",$E81="",$L81=""),"",$E81*$L81)</f>
        <v/>
      </c>
      <c r="N81" s="31">
        <f>IF(OR($A81="",$M81="",$H81=""),"",$M81-$H81)</f>
        <v/>
      </c>
      <c r="O81" s="32">
        <f>IF(OR($A81="",$N81="",$H81=""),"",IFERROR($N81/$H81,0))</f>
        <v/>
      </c>
      <c r="P81" s="30" t="n"/>
      <c r="Q81" s="31">
        <f>IF(OR($A81="",$H81="",$P81=""),"",$H81*(1+$P81))</f>
        <v/>
      </c>
      <c r="R81" s="26" t="n"/>
      <c r="S81" s="26" t="n"/>
      <c r="T81" s="14">
        <f>IF(OR($A81="",$M81="",$Q81="",$L81="",$J81="",$K81=""),"",IF($M81&gt;$Q81,"Überschreitung Kappungsgrenze",IF($L81&gt;$K81,"Über Mietspiegel-Maximum",IF($L81&lt;$J81,"Unter Mietspiegel-Minimum","Plausibel"))))</f>
        <v/>
      </c>
      <c r="U81" s="14">
        <f>IF($A81="","",IF($T81="Plausibel","Vorbereitung Zustimmung","Prüfung erforderlich"))</f>
        <v/>
      </c>
      <c r="V81" s="2" t="n"/>
    </row>
    <row r="82">
      <c r="A82" s="2" t="n"/>
      <c r="B82" s="2" t="n"/>
      <c r="C82" s="2" t="n"/>
      <c r="D82" s="2" t="n"/>
      <c r="E82" s="3" t="n"/>
      <c r="F82" s="26" t="n"/>
      <c r="G82" s="26" t="n"/>
      <c r="H82" s="27" t="n"/>
      <c r="I82" s="11">
        <f>IF(OR($A82="",$E82="",$H82=""),"",IFERROR($H82/$E82,0))</f>
        <v/>
      </c>
      <c r="J82" s="3" t="n"/>
      <c r="K82" s="3" t="n"/>
      <c r="L82" s="3" t="n"/>
      <c r="M82" s="31">
        <f>IF(OR($A82="",$E82="",$L82=""),"",$E82*$L82)</f>
        <v/>
      </c>
      <c r="N82" s="31">
        <f>IF(OR($A82="",$M82="",$H82=""),"",$M82-$H82)</f>
        <v/>
      </c>
      <c r="O82" s="32">
        <f>IF(OR($A82="",$N82="",$H82=""),"",IFERROR($N82/$H82,0))</f>
        <v/>
      </c>
      <c r="P82" s="30" t="n"/>
      <c r="Q82" s="31">
        <f>IF(OR($A82="",$H82="",$P82=""),"",$H82*(1+$P82))</f>
        <v/>
      </c>
      <c r="R82" s="26" t="n"/>
      <c r="S82" s="26" t="n"/>
      <c r="T82" s="14">
        <f>IF(OR($A82="",$M82="",$Q82="",$L82="",$J82="",$K82=""),"",IF($M82&gt;$Q82,"Überschreitung Kappungsgrenze",IF($L82&gt;$K82,"Über Mietspiegel-Maximum",IF($L82&lt;$J82,"Unter Mietspiegel-Minimum","Plausibel"))))</f>
        <v/>
      </c>
      <c r="U82" s="14">
        <f>IF($A82="","",IF($T82="Plausibel","Vorbereitung Zustimmung","Prüfung erforderlich"))</f>
        <v/>
      </c>
      <c r="V82" s="2" t="n"/>
    </row>
    <row r="83">
      <c r="A83" s="2" t="n"/>
      <c r="B83" s="2" t="n"/>
      <c r="C83" s="2" t="n"/>
      <c r="D83" s="2" t="n"/>
      <c r="E83" s="3" t="n"/>
      <c r="F83" s="26" t="n"/>
      <c r="G83" s="26" t="n"/>
      <c r="H83" s="27" t="n"/>
      <c r="I83" s="11">
        <f>IF(OR($A83="",$E83="",$H83=""),"",IFERROR($H83/$E83,0))</f>
        <v/>
      </c>
      <c r="J83" s="3" t="n"/>
      <c r="K83" s="3" t="n"/>
      <c r="L83" s="3" t="n"/>
      <c r="M83" s="31">
        <f>IF(OR($A83="",$E83="",$L83=""),"",$E83*$L83)</f>
        <v/>
      </c>
      <c r="N83" s="31">
        <f>IF(OR($A83="",$M83="",$H83=""),"",$M83-$H83)</f>
        <v/>
      </c>
      <c r="O83" s="32">
        <f>IF(OR($A83="",$N83="",$H83=""),"",IFERROR($N83/$H83,0))</f>
        <v/>
      </c>
      <c r="P83" s="30" t="n"/>
      <c r="Q83" s="31">
        <f>IF(OR($A83="",$H83="",$P83=""),"",$H83*(1+$P83))</f>
        <v/>
      </c>
      <c r="R83" s="26" t="n"/>
      <c r="S83" s="26" t="n"/>
      <c r="T83" s="14">
        <f>IF(OR($A83="",$M83="",$Q83="",$L83="",$J83="",$K83=""),"",IF($M83&gt;$Q83,"Überschreitung Kappungsgrenze",IF($L83&gt;$K83,"Über Mietspiegel-Maximum",IF($L83&lt;$J83,"Unter Mietspiegel-Minimum","Plausibel"))))</f>
        <v/>
      </c>
      <c r="U83" s="14">
        <f>IF($A83="","",IF($T83="Plausibel","Vorbereitung Zustimmung","Prüfung erforderlich"))</f>
        <v/>
      </c>
      <c r="V83" s="2" t="n"/>
    </row>
    <row r="84">
      <c r="A84" s="2" t="n"/>
      <c r="B84" s="2" t="n"/>
      <c r="C84" s="2" t="n"/>
      <c r="D84" s="2" t="n"/>
      <c r="E84" s="3" t="n"/>
      <c r="F84" s="26" t="n"/>
      <c r="G84" s="26" t="n"/>
      <c r="H84" s="27" t="n"/>
      <c r="I84" s="11">
        <f>IF(OR($A84="",$E84="",$H84=""),"",IFERROR($H84/$E84,0))</f>
        <v/>
      </c>
      <c r="J84" s="3" t="n"/>
      <c r="K84" s="3" t="n"/>
      <c r="L84" s="3" t="n"/>
      <c r="M84" s="31">
        <f>IF(OR($A84="",$E84="",$L84=""),"",$E84*$L84)</f>
        <v/>
      </c>
      <c r="N84" s="31">
        <f>IF(OR($A84="",$M84="",$H84=""),"",$M84-$H84)</f>
        <v/>
      </c>
      <c r="O84" s="32">
        <f>IF(OR($A84="",$N84="",$H84=""),"",IFERROR($N84/$H84,0))</f>
        <v/>
      </c>
      <c r="P84" s="30" t="n"/>
      <c r="Q84" s="31">
        <f>IF(OR($A84="",$H84="",$P84=""),"",$H84*(1+$P84))</f>
        <v/>
      </c>
      <c r="R84" s="26" t="n"/>
      <c r="S84" s="26" t="n"/>
      <c r="T84" s="14">
        <f>IF(OR($A84="",$M84="",$Q84="",$L84="",$J84="",$K84=""),"",IF($M84&gt;$Q84,"Überschreitung Kappungsgrenze",IF($L84&gt;$K84,"Über Mietspiegel-Maximum",IF($L84&lt;$J84,"Unter Mietspiegel-Minimum","Plausibel"))))</f>
        <v/>
      </c>
      <c r="U84" s="14">
        <f>IF($A84="","",IF($T84="Plausibel","Vorbereitung Zustimmung","Prüfung erforderlich"))</f>
        <v/>
      </c>
      <c r="V84" s="2" t="n"/>
    </row>
    <row r="85">
      <c r="A85" s="2" t="n"/>
      <c r="B85" s="2" t="n"/>
      <c r="C85" s="2" t="n"/>
      <c r="D85" s="2" t="n"/>
      <c r="E85" s="3" t="n"/>
      <c r="F85" s="26" t="n"/>
      <c r="G85" s="26" t="n"/>
      <c r="H85" s="27" t="n"/>
      <c r="I85" s="11">
        <f>IF(OR($A85="",$E85="",$H85=""),"",IFERROR($H85/$E85,0))</f>
        <v/>
      </c>
      <c r="J85" s="3" t="n"/>
      <c r="K85" s="3" t="n"/>
      <c r="L85" s="3" t="n"/>
      <c r="M85" s="31">
        <f>IF(OR($A85="",$E85="",$L85=""),"",$E85*$L85)</f>
        <v/>
      </c>
      <c r="N85" s="31">
        <f>IF(OR($A85="",$M85="",$H85=""),"",$M85-$H85)</f>
        <v/>
      </c>
      <c r="O85" s="32">
        <f>IF(OR($A85="",$N85="",$H85=""),"",IFERROR($N85/$H85,0))</f>
        <v/>
      </c>
      <c r="P85" s="30" t="n"/>
      <c r="Q85" s="31">
        <f>IF(OR($A85="",$H85="",$P85=""),"",$H85*(1+$P85))</f>
        <v/>
      </c>
      <c r="R85" s="26" t="n"/>
      <c r="S85" s="26" t="n"/>
      <c r="T85" s="14">
        <f>IF(OR($A85="",$M85="",$Q85="",$L85="",$J85="",$K85=""),"",IF($M85&gt;$Q85,"Überschreitung Kappungsgrenze",IF($L85&gt;$K85,"Über Mietspiegel-Maximum",IF($L85&lt;$J85,"Unter Mietspiegel-Minimum","Plausibel"))))</f>
        <v/>
      </c>
      <c r="U85" s="14">
        <f>IF($A85="","",IF($T85="Plausibel","Vorbereitung Zustimmung","Prüfung erforderlich"))</f>
        <v/>
      </c>
      <c r="V85" s="2" t="n"/>
    </row>
    <row r="86">
      <c r="A86" s="2" t="n"/>
      <c r="B86" s="2" t="n"/>
      <c r="C86" s="2" t="n"/>
      <c r="D86" s="2" t="n"/>
      <c r="E86" s="3" t="n"/>
      <c r="F86" s="26" t="n"/>
      <c r="G86" s="26" t="n"/>
      <c r="H86" s="27" t="n"/>
      <c r="I86" s="11">
        <f>IF(OR($A86="",$E86="",$H86=""),"",IFERROR($H86/$E86,0))</f>
        <v/>
      </c>
      <c r="J86" s="3" t="n"/>
      <c r="K86" s="3" t="n"/>
      <c r="L86" s="3" t="n"/>
      <c r="M86" s="31">
        <f>IF(OR($A86="",$E86="",$L86=""),"",$E86*$L86)</f>
        <v/>
      </c>
      <c r="N86" s="31">
        <f>IF(OR($A86="",$M86="",$H86=""),"",$M86-$H86)</f>
        <v/>
      </c>
      <c r="O86" s="32">
        <f>IF(OR($A86="",$N86="",$H86=""),"",IFERROR($N86/$H86,0))</f>
        <v/>
      </c>
      <c r="P86" s="30" t="n"/>
      <c r="Q86" s="31">
        <f>IF(OR($A86="",$H86="",$P86=""),"",$H86*(1+$P86))</f>
        <v/>
      </c>
      <c r="R86" s="26" t="n"/>
      <c r="S86" s="26" t="n"/>
      <c r="T86" s="14">
        <f>IF(OR($A86="",$M86="",$Q86="",$L86="",$J86="",$K86=""),"",IF($M86&gt;$Q86,"Überschreitung Kappungsgrenze",IF($L86&gt;$K86,"Über Mietspiegel-Maximum",IF($L86&lt;$J86,"Unter Mietspiegel-Minimum","Plausibel"))))</f>
        <v/>
      </c>
      <c r="U86" s="14">
        <f>IF($A86="","",IF($T86="Plausibel","Vorbereitung Zustimmung","Prüfung erforderlich"))</f>
        <v/>
      </c>
      <c r="V86" s="2" t="n"/>
    </row>
    <row r="87">
      <c r="A87" s="2" t="n"/>
      <c r="B87" s="2" t="n"/>
      <c r="C87" s="2" t="n"/>
      <c r="D87" s="2" t="n"/>
      <c r="E87" s="3" t="n"/>
      <c r="F87" s="26" t="n"/>
      <c r="G87" s="26" t="n"/>
      <c r="H87" s="27" t="n"/>
      <c r="I87" s="11">
        <f>IF(OR($A87="",$E87="",$H87=""),"",IFERROR($H87/$E87,0))</f>
        <v/>
      </c>
      <c r="J87" s="3" t="n"/>
      <c r="K87" s="3" t="n"/>
      <c r="L87" s="3" t="n"/>
      <c r="M87" s="31">
        <f>IF(OR($A87="",$E87="",$L87=""),"",$E87*$L87)</f>
        <v/>
      </c>
      <c r="N87" s="31">
        <f>IF(OR($A87="",$M87="",$H87=""),"",$M87-$H87)</f>
        <v/>
      </c>
      <c r="O87" s="32">
        <f>IF(OR($A87="",$N87="",$H87=""),"",IFERROR($N87/$H87,0))</f>
        <v/>
      </c>
      <c r="P87" s="30" t="n"/>
      <c r="Q87" s="31">
        <f>IF(OR($A87="",$H87="",$P87=""),"",$H87*(1+$P87))</f>
        <v/>
      </c>
      <c r="R87" s="26" t="n"/>
      <c r="S87" s="26" t="n"/>
      <c r="T87" s="14">
        <f>IF(OR($A87="",$M87="",$Q87="",$L87="",$J87="",$K87=""),"",IF($M87&gt;$Q87,"Überschreitung Kappungsgrenze",IF($L87&gt;$K87,"Über Mietspiegel-Maximum",IF($L87&lt;$J87,"Unter Mietspiegel-Minimum","Plausibel"))))</f>
        <v/>
      </c>
      <c r="U87" s="14">
        <f>IF($A87="","",IF($T87="Plausibel","Vorbereitung Zustimmung","Prüfung erforderlich"))</f>
        <v/>
      </c>
      <c r="V87" s="2" t="n"/>
    </row>
    <row r="88">
      <c r="A88" s="2" t="n"/>
      <c r="B88" s="2" t="n"/>
      <c r="C88" s="2" t="n"/>
      <c r="D88" s="2" t="n"/>
      <c r="E88" s="3" t="n"/>
      <c r="F88" s="26" t="n"/>
      <c r="G88" s="26" t="n"/>
      <c r="H88" s="27" t="n"/>
      <c r="I88" s="11">
        <f>IF(OR($A88="",$E88="",$H88=""),"",IFERROR($H88/$E88,0))</f>
        <v/>
      </c>
      <c r="J88" s="3" t="n"/>
      <c r="K88" s="3" t="n"/>
      <c r="L88" s="3" t="n"/>
      <c r="M88" s="31">
        <f>IF(OR($A88="",$E88="",$L88=""),"",$E88*$L88)</f>
        <v/>
      </c>
      <c r="N88" s="31">
        <f>IF(OR($A88="",$M88="",$H88=""),"",$M88-$H88)</f>
        <v/>
      </c>
      <c r="O88" s="32">
        <f>IF(OR($A88="",$N88="",$H88=""),"",IFERROR($N88/$H88,0))</f>
        <v/>
      </c>
      <c r="P88" s="30" t="n"/>
      <c r="Q88" s="31">
        <f>IF(OR($A88="",$H88="",$P88=""),"",$H88*(1+$P88))</f>
        <v/>
      </c>
      <c r="R88" s="26" t="n"/>
      <c r="S88" s="26" t="n"/>
      <c r="T88" s="14">
        <f>IF(OR($A88="",$M88="",$Q88="",$L88="",$J88="",$K88=""),"",IF($M88&gt;$Q88,"Überschreitung Kappungsgrenze",IF($L88&gt;$K88,"Über Mietspiegel-Maximum",IF($L88&lt;$J88,"Unter Mietspiegel-Minimum","Plausibel"))))</f>
        <v/>
      </c>
      <c r="U88" s="14">
        <f>IF($A88="","",IF($T88="Plausibel","Vorbereitung Zustimmung","Prüfung erforderlich"))</f>
        <v/>
      </c>
      <c r="V88" s="2" t="n"/>
    </row>
    <row r="89">
      <c r="A89" s="2" t="n"/>
      <c r="B89" s="2" t="n"/>
      <c r="C89" s="2" t="n"/>
      <c r="D89" s="2" t="n"/>
      <c r="E89" s="3" t="n"/>
      <c r="F89" s="26" t="n"/>
      <c r="G89" s="26" t="n"/>
      <c r="H89" s="27" t="n"/>
      <c r="I89" s="11">
        <f>IF(OR($A89="",$E89="",$H89=""),"",IFERROR($H89/$E89,0))</f>
        <v/>
      </c>
      <c r="J89" s="3" t="n"/>
      <c r="K89" s="3" t="n"/>
      <c r="L89" s="3" t="n"/>
      <c r="M89" s="31">
        <f>IF(OR($A89="",$E89="",$L89=""),"",$E89*$L89)</f>
        <v/>
      </c>
      <c r="N89" s="31">
        <f>IF(OR($A89="",$M89="",$H89=""),"",$M89-$H89)</f>
        <v/>
      </c>
      <c r="O89" s="32">
        <f>IF(OR($A89="",$N89="",$H89=""),"",IFERROR($N89/$H89,0))</f>
        <v/>
      </c>
      <c r="P89" s="30" t="n"/>
      <c r="Q89" s="31">
        <f>IF(OR($A89="",$H89="",$P89=""),"",$H89*(1+$P89))</f>
        <v/>
      </c>
      <c r="R89" s="26" t="n"/>
      <c r="S89" s="26" t="n"/>
      <c r="T89" s="14">
        <f>IF(OR($A89="",$M89="",$Q89="",$L89="",$J89="",$K89=""),"",IF($M89&gt;$Q89,"Überschreitung Kappungsgrenze",IF($L89&gt;$K89,"Über Mietspiegel-Maximum",IF($L89&lt;$J89,"Unter Mietspiegel-Minimum","Plausibel"))))</f>
        <v/>
      </c>
      <c r="U89" s="14">
        <f>IF($A89="","",IF($T89="Plausibel","Vorbereitung Zustimmung","Prüfung erforderlich"))</f>
        <v/>
      </c>
      <c r="V89" s="2" t="n"/>
    </row>
    <row r="90">
      <c r="A90" s="2" t="n"/>
      <c r="B90" s="2" t="n"/>
      <c r="C90" s="2" t="n"/>
      <c r="D90" s="2" t="n"/>
      <c r="E90" s="3" t="n"/>
      <c r="F90" s="26" t="n"/>
      <c r="G90" s="26" t="n"/>
      <c r="H90" s="27" t="n"/>
      <c r="I90" s="11">
        <f>IF(OR($A90="",$E90="",$H90=""),"",IFERROR($H90/$E90,0))</f>
        <v/>
      </c>
      <c r="J90" s="3" t="n"/>
      <c r="K90" s="3" t="n"/>
      <c r="L90" s="3" t="n"/>
      <c r="M90" s="31">
        <f>IF(OR($A90="",$E90="",$L90=""),"",$E90*$L90)</f>
        <v/>
      </c>
      <c r="N90" s="31">
        <f>IF(OR($A90="",$M90="",$H90=""),"",$M90-$H90)</f>
        <v/>
      </c>
      <c r="O90" s="32">
        <f>IF(OR($A90="",$N90="",$H90=""),"",IFERROR($N90/$H90,0))</f>
        <v/>
      </c>
      <c r="P90" s="30" t="n"/>
      <c r="Q90" s="31">
        <f>IF(OR($A90="",$H90="",$P90=""),"",$H90*(1+$P90))</f>
        <v/>
      </c>
      <c r="R90" s="26" t="n"/>
      <c r="S90" s="26" t="n"/>
      <c r="T90" s="14">
        <f>IF(OR($A90="",$M90="",$Q90="",$L90="",$J90="",$K90=""),"",IF($M90&gt;$Q90,"Überschreitung Kappungsgrenze",IF($L90&gt;$K90,"Über Mietspiegel-Maximum",IF($L90&lt;$J90,"Unter Mietspiegel-Minimum","Plausibel"))))</f>
        <v/>
      </c>
      <c r="U90" s="14">
        <f>IF($A90="","",IF($T90="Plausibel","Vorbereitung Zustimmung","Prüfung erforderlich"))</f>
        <v/>
      </c>
      <c r="V90" s="2" t="n"/>
    </row>
    <row r="91">
      <c r="A91" s="2" t="n"/>
      <c r="B91" s="2" t="n"/>
      <c r="C91" s="2" t="n"/>
      <c r="D91" s="2" t="n"/>
      <c r="E91" s="3" t="n"/>
      <c r="F91" s="26" t="n"/>
      <c r="G91" s="26" t="n"/>
      <c r="H91" s="27" t="n"/>
      <c r="I91" s="11">
        <f>IF(OR($A91="",$E91="",$H91=""),"",IFERROR($H91/$E91,0))</f>
        <v/>
      </c>
      <c r="J91" s="3" t="n"/>
      <c r="K91" s="3" t="n"/>
      <c r="L91" s="3" t="n"/>
      <c r="M91" s="31">
        <f>IF(OR($A91="",$E91="",$L91=""),"",$E91*$L91)</f>
        <v/>
      </c>
      <c r="N91" s="31">
        <f>IF(OR($A91="",$M91="",$H91=""),"",$M91-$H91)</f>
        <v/>
      </c>
      <c r="O91" s="32">
        <f>IF(OR($A91="",$N91="",$H91=""),"",IFERROR($N91/$H91,0))</f>
        <v/>
      </c>
      <c r="P91" s="30" t="n"/>
      <c r="Q91" s="31">
        <f>IF(OR($A91="",$H91="",$P91=""),"",$H91*(1+$P91))</f>
        <v/>
      </c>
      <c r="R91" s="26" t="n"/>
      <c r="S91" s="26" t="n"/>
      <c r="T91" s="14">
        <f>IF(OR($A91="",$M91="",$Q91="",$L91="",$J91="",$K91=""),"",IF($M91&gt;$Q91,"Überschreitung Kappungsgrenze",IF($L91&gt;$K91,"Über Mietspiegel-Maximum",IF($L91&lt;$J91,"Unter Mietspiegel-Minimum","Plausibel"))))</f>
        <v/>
      </c>
      <c r="U91" s="14">
        <f>IF($A91="","",IF($T91="Plausibel","Vorbereitung Zustimmung","Prüfung erforderlich"))</f>
        <v/>
      </c>
      <c r="V91" s="2" t="n"/>
    </row>
    <row r="92">
      <c r="A92" s="2" t="n"/>
      <c r="B92" s="2" t="n"/>
      <c r="C92" s="2" t="n"/>
      <c r="D92" s="2" t="n"/>
      <c r="E92" s="3" t="n"/>
      <c r="F92" s="26" t="n"/>
      <c r="G92" s="26" t="n"/>
      <c r="H92" s="27" t="n"/>
      <c r="I92" s="11">
        <f>IF(OR($A92="",$E92="",$H92=""),"",IFERROR($H92/$E92,0))</f>
        <v/>
      </c>
      <c r="J92" s="3" t="n"/>
      <c r="K92" s="3" t="n"/>
      <c r="L92" s="3" t="n"/>
      <c r="M92" s="31">
        <f>IF(OR($A92="",$E92="",$L92=""),"",$E92*$L92)</f>
        <v/>
      </c>
      <c r="N92" s="31">
        <f>IF(OR($A92="",$M92="",$H92=""),"",$M92-$H92)</f>
        <v/>
      </c>
      <c r="O92" s="32">
        <f>IF(OR($A92="",$N92="",$H92=""),"",IFERROR($N92/$H92,0))</f>
        <v/>
      </c>
      <c r="P92" s="30" t="n"/>
      <c r="Q92" s="31">
        <f>IF(OR($A92="",$H92="",$P92=""),"",$H92*(1+$P92))</f>
        <v/>
      </c>
      <c r="R92" s="26" t="n"/>
      <c r="S92" s="26" t="n"/>
      <c r="T92" s="14">
        <f>IF(OR($A92="",$M92="",$Q92="",$L92="",$J92="",$K92=""),"",IF($M92&gt;$Q92,"Überschreitung Kappungsgrenze",IF($L92&gt;$K92,"Über Mietspiegel-Maximum",IF($L92&lt;$J92,"Unter Mietspiegel-Minimum","Plausibel"))))</f>
        <v/>
      </c>
      <c r="U92" s="14">
        <f>IF($A92="","",IF($T92="Plausibel","Vorbereitung Zustimmung","Prüfung erforderlich"))</f>
        <v/>
      </c>
      <c r="V92" s="2" t="n"/>
    </row>
    <row r="93">
      <c r="A93" s="2" t="n"/>
      <c r="B93" s="2" t="n"/>
      <c r="C93" s="2" t="n"/>
      <c r="D93" s="2" t="n"/>
      <c r="E93" s="3" t="n"/>
      <c r="F93" s="26" t="n"/>
      <c r="G93" s="26" t="n"/>
      <c r="H93" s="27" t="n"/>
      <c r="I93" s="11">
        <f>IF(OR($A93="",$E93="",$H93=""),"",IFERROR($H93/$E93,0))</f>
        <v/>
      </c>
      <c r="J93" s="3" t="n"/>
      <c r="K93" s="3" t="n"/>
      <c r="L93" s="3" t="n"/>
      <c r="M93" s="31">
        <f>IF(OR($A93="",$E93="",$L93=""),"",$E93*$L93)</f>
        <v/>
      </c>
      <c r="N93" s="31">
        <f>IF(OR($A93="",$M93="",$H93=""),"",$M93-$H93)</f>
        <v/>
      </c>
      <c r="O93" s="32">
        <f>IF(OR($A93="",$N93="",$H93=""),"",IFERROR($N93/$H93,0))</f>
        <v/>
      </c>
      <c r="P93" s="30" t="n"/>
      <c r="Q93" s="31">
        <f>IF(OR($A93="",$H93="",$P93=""),"",$H93*(1+$P93))</f>
        <v/>
      </c>
      <c r="R93" s="26" t="n"/>
      <c r="S93" s="26" t="n"/>
      <c r="T93" s="14">
        <f>IF(OR($A93="",$M93="",$Q93="",$L93="",$J93="",$K93=""),"",IF($M93&gt;$Q93,"Überschreitung Kappungsgrenze",IF($L93&gt;$K93,"Über Mietspiegel-Maximum",IF($L93&lt;$J93,"Unter Mietspiegel-Minimum","Plausibel"))))</f>
        <v/>
      </c>
      <c r="U93" s="14">
        <f>IF($A93="","",IF($T93="Plausibel","Vorbereitung Zustimmung","Prüfung erforderlich"))</f>
        <v/>
      </c>
      <c r="V93" s="2" t="n"/>
    </row>
    <row r="94">
      <c r="A94" s="2" t="n"/>
      <c r="B94" s="2" t="n"/>
      <c r="C94" s="2" t="n"/>
      <c r="D94" s="2" t="n"/>
      <c r="E94" s="3" t="n"/>
      <c r="F94" s="26" t="n"/>
      <c r="G94" s="26" t="n"/>
      <c r="H94" s="27" t="n"/>
      <c r="I94" s="11">
        <f>IF(OR($A94="",$E94="",$H94=""),"",IFERROR($H94/$E94,0))</f>
        <v/>
      </c>
      <c r="J94" s="3" t="n"/>
      <c r="K94" s="3" t="n"/>
      <c r="L94" s="3" t="n"/>
      <c r="M94" s="31">
        <f>IF(OR($A94="",$E94="",$L94=""),"",$E94*$L94)</f>
        <v/>
      </c>
      <c r="N94" s="31">
        <f>IF(OR($A94="",$M94="",$H94=""),"",$M94-$H94)</f>
        <v/>
      </c>
      <c r="O94" s="32">
        <f>IF(OR($A94="",$N94="",$H94=""),"",IFERROR($N94/$H94,0))</f>
        <v/>
      </c>
      <c r="P94" s="30" t="n"/>
      <c r="Q94" s="31">
        <f>IF(OR($A94="",$H94="",$P94=""),"",$H94*(1+$P94))</f>
        <v/>
      </c>
      <c r="R94" s="26" t="n"/>
      <c r="S94" s="26" t="n"/>
      <c r="T94" s="14">
        <f>IF(OR($A94="",$M94="",$Q94="",$L94="",$J94="",$K94=""),"",IF($M94&gt;$Q94,"Überschreitung Kappungsgrenze",IF($L94&gt;$K94,"Über Mietspiegel-Maximum",IF($L94&lt;$J94,"Unter Mietspiegel-Minimum","Plausibel"))))</f>
        <v/>
      </c>
      <c r="U94" s="14">
        <f>IF($A94="","",IF($T94="Plausibel","Vorbereitung Zustimmung","Prüfung erforderlich"))</f>
        <v/>
      </c>
      <c r="V94" s="2" t="n"/>
    </row>
    <row r="95">
      <c r="A95" s="2" t="n"/>
      <c r="B95" s="2" t="n"/>
      <c r="C95" s="2" t="n"/>
      <c r="D95" s="2" t="n"/>
      <c r="E95" s="3" t="n"/>
      <c r="F95" s="26" t="n"/>
      <c r="G95" s="26" t="n"/>
      <c r="H95" s="27" t="n"/>
      <c r="I95" s="11">
        <f>IF(OR($A95="",$E95="",$H95=""),"",IFERROR($H95/$E95,0))</f>
        <v/>
      </c>
      <c r="J95" s="3" t="n"/>
      <c r="K95" s="3" t="n"/>
      <c r="L95" s="3" t="n"/>
      <c r="M95" s="31">
        <f>IF(OR($A95="",$E95="",$L95=""),"",$E95*$L95)</f>
        <v/>
      </c>
      <c r="N95" s="31">
        <f>IF(OR($A95="",$M95="",$H95=""),"",$M95-$H95)</f>
        <v/>
      </c>
      <c r="O95" s="32">
        <f>IF(OR($A95="",$N95="",$H95=""),"",IFERROR($N95/$H95,0))</f>
        <v/>
      </c>
      <c r="P95" s="30" t="n"/>
      <c r="Q95" s="31">
        <f>IF(OR($A95="",$H95="",$P95=""),"",$H95*(1+$P95))</f>
        <v/>
      </c>
      <c r="R95" s="26" t="n"/>
      <c r="S95" s="26" t="n"/>
      <c r="T95" s="14">
        <f>IF(OR($A95="",$M95="",$Q95="",$L95="",$J95="",$K95=""),"",IF($M95&gt;$Q95,"Überschreitung Kappungsgrenze",IF($L95&gt;$K95,"Über Mietspiegel-Maximum",IF($L95&lt;$J95,"Unter Mietspiegel-Minimum","Plausibel"))))</f>
        <v/>
      </c>
      <c r="U95" s="14">
        <f>IF($A95="","",IF($T95="Plausibel","Vorbereitung Zustimmung","Prüfung erforderlich"))</f>
        <v/>
      </c>
      <c r="V95" s="2" t="n"/>
    </row>
    <row r="96">
      <c r="A96" s="2" t="n"/>
      <c r="B96" s="2" t="n"/>
      <c r="C96" s="2" t="n"/>
      <c r="D96" s="2" t="n"/>
      <c r="E96" s="3" t="n"/>
      <c r="F96" s="26" t="n"/>
      <c r="G96" s="26" t="n"/>
      <c r="H96" s="27" t="n"/>
      <c r="I96" s="11">
        <f>IF(OR($A96="",$E96="",$H96=""),"",IFERROR($H96/$E96,0))</f>
        <v/>
      </c>
      <c r="J96" s="3" t="n"/>
      <c r="K96" s="3" t="n"/>
      <c r="L96" s="3" t="n"/>
      <c r="M96" s="31">
        <f>IF(OR($A96="",$E96="",$L96=""),"",$E96*$L96)</f>
        <v/>
      </c>
      <c r="N96" s="31">
        <f>IF(OR($A96="",$M96="",$H96=""),"",$M96-$H96)</f>
        <v/>
      </c>
      <c r="O96" s="32">
        <f>IF(OR($A96="",$N96="",$H96=""),"",IFERROR($N96/$H96,0))</f>
        <v/>
      </c>
      <c r="P96" s="30" t="n"/>
      <c r="Q96" s="31">
        <f>IF(OR($A96="",$H96="",$P96=""),"",$H96*(1+$P96))</f>
        <v/>
      </c>
      <c r="R96" s="26" t="n"/>
      <c r="S96" s="26" t="n"/>
      <c r="T96" s="14">
        <f>IF(OR($A96="",$M96="",$Q96="",$L96="",$J96="",$K96=""),"",IF($M96&gt;$Q96,"Überschreitung Kappungsgrenze",IF($L96&gt;$K96,"Über Mietspiegel-Maximum",IF($L96&lt;$J96,"Unter Mietspiegel-Minimum","Plausibel"))))</f>
        <v/>
      </c>
      <c r="U96" s="14">
        <f>IF($A96="","",IF($T96="Plausibel","Vorbereitung Zustimmung","Prüfung erforderlich"))</f>
        <v/>
      </c>
      <c r="V96" s="2" t="n"/>
    </row>
    <row r="97">
      <c r="A97" s="2" t="n"/>
      <c r="B97" s="2" t="n"/>
      <c r="C97" s="2" t="n"/>
      <c r="D97" s="2" t="n"/>
      <c r="E97" s="3" t="n"/>
      <c r="F97" s="26" t="n"/>
      <c r="G97" s="26" t="n"/>
      <c r="H97" s="27" t="n"/>
      <c r="I97" s="11">
        <f>IF(OR($A97="",$E97="",$H97=""),"",IFERROR($H97/$E97,0))</f>
        <v/>
      </c>
      <c r="J97" s="3" t="n"/>
      <c r="K97" s="3" t="n"/>
      <c r="L97" s="3" t="n"/>
      <c r="M97" s="31">
        <f>IF(OR($A97="",$E97="",$L97=""),"",$E97*$L97)</f>
        <v/>
      </c>
      <c r="N97" s="31">
        <f>IF(OR($A97="",$M97="",$H97=""),"",$M97-$H97)</f>
        <v/>
      </c>
      <c r="O97" s="32">
        <f>IF(OR($A97="",$N97="",$H97=""),"",IFERROR($N97/$H97,0))</f>
        <v/>
      </c>
      <c r="P97" s="30" t="n"/>
      <c r="Q97" s="31">
        <f>IF(OR($A97="",$H97="",$P97=""),"",$H97*(1+$P97))</f>
        <v/>
      </c>
      <c r="R97" s="26" t="n"/>
      <c r="S97" s="26" t="n"/>
      <c r="T97" s="14">
        <f>IF(OR($A97="",$M97="",$Q97="",$L97="",$J97="",$K97=""),"",IF($M97&gt;$Q97,"Überschreitung Kappungsgrenze",IF($L97&gt;$K97,"Über Mietspiegel-Maximum",IF($L97&lt;$J97,"Unter Mietspiegel-Minimum","Plausibel"))))</f>
        <v/>
      </c>
      <c r="U97" s="14">
        <f>IF($A97="","",IF($T97="Plausibel","Vorbereitung Zustimmung","Prüfung erforderlich"))</f>
        <v/>
      </c>
      <c r="V97" s="2" t="n"/>
    </row>
    <row r="98">
      <c r="A98" s="2" t="n"/>
      <c r="B98" s="2" t="n"/>
      <c r="C98" s="2" t="n"/>
      <c r="D98" s="2" t="n"/>
      <c r="E98" s="3" t="n"/>
      <c r="F98" s="26" t="n"/>
      <c r="G98" s="26" t="n"/>
      <c r="H98" s="27" t="n"/>
      <c r="I98" s="11">
        <f>IF(OR($A98="",$E98="",$H98=""),"",IFERROR($H98/$E98,0))</f>
        <v/>
      </c>
      <c r="J98" s="3" t="n"/>
      <c r="K98" s="3" t="n"/>
      <c r="L98" s="3" t="n"/>
      <c r="M98" s="31">
        <f>IF(OR($A98="",$E98="",$L98=""),"",$E98*$L98)</f>
        <v/>
      </c>
      <c r="N98" s="31">
        <f>IF(OR($A98="",$M98="",$H98=""),"",$M98-$H98)</f>
        <v/>
      </c>
      <c r="O98" s="32">
        <f>IF(OR($A98="",$N98="",$H98=""),"",IFERROR($N98/$H98,0))</f>
        <v/>
      </c>
      <c r="P98" s="30" t="n"/>
      <c r="Q98" s="31">
        <f>IF(OR($A98="",$H98="",$P98=""),"",$H98*(1+$P98))</f>
        <v/>
      </c>
      <c r="R98" s="26" t="n"/>
      <c r="S98" s="26" t="n"/>
      <c r="T98" s="14">
        <f>IF(OR($A98="",$M98="",$Q98="",$L98="",$J98="",$K98=""),"",IF($M98&gt;$Q98,"Überschreitung Kappungsgrenze",IF($L98&gt;$K98,"Über Mietspiegel-Maximum",IF($L98&lt;$J98,"Unter Mietspiegel-Minimum","Plausibel"))))</f>
        <v/>
      </c>
      <c r="U98" s="14">
        <f>IF($A98="","",IF($T98="Plausibel","Vorbereitung Zustimmung","Prüfung erforderlich"))</f>
        <v/>
      </c>
      <c r="V98" s="2" t="n"/>
    </row>
    <row r="99">
      <c r="A99" s="2" t="n"/>
      <c r="B99" s="2" t="n"/>
      <c r="C99" s="2" t="n"/>
      <c r="D99" s="2" t="n"/>
      <c r="E99" s="3" t="n"/>
      <c r="F99" s="26" t="n"/>
      <c r="G99" s="26" t="n"/>
      <c r="H99" s="27" t="n"/>
      <c r="I99" s="11">
        <f>IF(OR($A99="",$E99="",$H99=""),"",IFERROR($H99/$E99,0))</f>
        <v/>
      </c>
      <c r="J99" s="3" t="n"/>
      <c r="K99" s="3" t="n"/>
      <c r="L99" s="3" t="n"/>
      <c r="M99" s="31">
        <f>IF(OR($A99="",$E99="",$L99=""),"",$E99*$L99)</f>
        <v/>
      </c>
      <c r="N99" s="31">
        <f>IF(OR($A99="",$M99="",$H99=""),"",$M99-$H99)</f>
        <v/>
      </c>
      <c r="O99" s="32">
        <f>IF(OR($A99="",$N99="",$H99=""),"",IFERROR($N99/$H99,0))</f>
        <v/>
      </c>
      <c r="P99" s="30" t="n"/>
      <c r="Q99" s="31">
        <f>IF(OR($A99="",$H99="",$P99=""),"",$H99*(1+$P99))</f>
        <v/>
      </c>
      <c r="R99" s="26" t="n"/>
      <c r="S99" s="26" t="n"/>
      <c r="T99" s="14">
        <f>IF(OR($A99="",$M99="",$Q99="",$L99="",$J99="",$K99=""),"",IF($M99&gt;$Q99,"Überschreitung Kappungsgrenze",IF($L99&gt;$K99,"Über Mietspiegel-Maximum",IF($L99&lt;$J99,"Unter Mietspiegel-Minimum","Plausibel"))))</f>
        <v/>
      </c>
      <c r="U99" s="14">
        <f>IF($A99="","",IF($T99="Plausibel","Vorbereitung Zustimmung","Prüfung erforderlich"))</f>
        <v/>
      </c>
      <c r="V99" s="2" t="n"/>
    </row>
    <row r="100">
      <c r="A100" s="2" t="n"/>
      <c r="B100" s="2" t="n"/>
      <c r="C100" s="2" t="n"/>
      <c r="D100" s="2" t="n"/>
      <c r="E100" s="3" t="n"/>
      <c r="F100" s="26" t="n"/>
      <c r="G100" s="26" t="n"/>
      <c r="H100" s="27" t="n"/>
      <c r="I100" s="11">
        <f>IF(OR($A100="",$E100="",$H100=""),"",IFERROR($H100/$E100,0))</f>
        <v/>
      </c>
      <c r="J100" s="3" t="n"/>
      <c r="K100" s="3" t="n"/>
      <c r="L100" s="3" t="n"/>
      <c r="M100" s="31">
        <f>IF(OR($A100="",$E100="",$L100=""),"",$E100*$L100)</f>
        <v/>
      </c>
      <c r="N100" s="31">
        <f>IF(OR($A100="",$M100="",$H100=""),"",$M100-$H100)</f>
        <v/>
      </c>
      <c r="O100" s="32">
        <f>IF(OR($A100="",$N100="",$H100=""),"",IFERROR($N100/$H100,0))</f>
        <v/>
      </c>
      <c r="P100" s="30" t="n"/>
      <c r="Q100" s="31">
        <f>IF(OR($A100="",$H100="",$P100=""),"",$H100*(1+$P100))</f>
        <v/>
      </c>
      <c r="R100" s="26" t="n"/>
      <c r="S100" s="26" t="n"/>
      <c r="T100" s="14">
        <f>IF(OR($A100="",$M100="",$Q100="",$L100="",$J100="",$K100=""),"",IF($M100&gt;$Q100,"Überschreitung Kappungsgrenze",IF($L100&gt;$K100,"Über Mietspiegel-Maximum",IF($L100&lt;$J100,"Unter Mietspiegel-Minimum","Plausibel"))))</f>
        <v/>
      </c>
      <c r="U100" s="14">
        <f>IF($A100="","",IF($T100="Plausibel","Vorbereitung Zustimmung","Prüfung erforderlich"))</f>
        <v/>
      </c>
      <c r="V100" s="2" t="n"/>
    </row>
    <row r="101">
      <c r="A101" s="2" t="n"/>
      <c r="B101" s="2" t="n"/>
      <c r="C101" s="2" t="n"/>
      <c r="D101" s="2" t="n"/>
      <c r="E101" s="3" t="n"/>
      <c r="F101" s="26" t="n"/>
      <c r="G101" s="26" t="n"/>
      <c r="H101" s="27" t="n"/>
      <c r="I101" s="11">
        <f>IF(OR($A101="",$E101="",$H101=""),"",IFERROR($H101/$E101,0))</f>
        <v/>
      </c>
      <c r="J101" s="3" t="n"/>
      <c r="K101" s="3" t="n"/>
      <c r="L101" s="3" t="n"/>
      <c r="M101" s="31">
        <f>IF(OR($A101="",$E101="",$L101=""),"",$E101*$L101)</f>
        <v/>
      </c>
      <c r="N101" s="31">
        <f>IF(OR($A101="",$M101="",$H101=""),"",$M101-$H101)</f>
        <v/>
      </c>
      <c r="O101" s="32">
        <f>IF(OR($A101="",$N101="",$H101=""),"",IFERROR($N101/$H101,0))</f>
        <v/>
      </c>
      <c r="P101" s="30" t="n"/>
      <c r="Q101" s="31">
        <f>IF(OR($A101="",$H101="",$P101=""),"",$H101*(1+$P101))</f>
        <v/>
      </c>
      <c r="R101" s="26" t="n"/>
      <c r="S101" s="26" t="n"/>
      <c r="T101" s="14">
        <f>IF(OR($A101="",$M101="",$Q101="",$L101="",$J101="",$K101=""),"",IF($M101&gt;$Q101,"Überschreitung Kappungsgrenze",IF($L101&gt;$K101,"Über Mietspiegel-Maximum",IF($L101&lt;$J101,"Unter Mietspiegel-Minimum","Plausibel"))))</f>
        <v/>
      </c>
      <c r="U101" s="14">
        <f>IF($A101="","",IF($T101="Plausibel","Vorbereitung Zustimmung","Prüfung erforderlich"))</f>
        <v/>
      </c>
      <c r="V101" s="2" t="n"/>
    </row>
    <row r="102">
      <c r="A102" s="2" t="n"/>
      <c r="B102" s="2" t="n"/>
      <c r="C102" s="2" t="n"/>
      <c r="D102" s="2" t="n"/>
      <c r="E102" s="3" t="n"/>
      <c r="F102" s="26" t="n"/>
      <c r="G102" s="26" t="n"/>
      <c r="H102" s="27" t="n"/>
      <c r="I102" s="11">
        <f>IF(OR($A102="",$E102="",$H102=""),"",IFERROR($H102/$E102,0))</f>
        <v/>
      </c>
      <c r="J102" s="3" t="n"/>
      <c r="K102" s="3" t="n"/>
      <c r="L102" s="3" t="n"/>
      <c r="M102" s="31">
        <f>IF(OR($A102="",$E102="",$L102=""),"",$E102*$L102)</f>
        <v/>
      </c>
      <c r="N102" s="31">
        <f>IF(OR($A102="",$M102="",$H102=""),"",$M102-$H102)</f>
        <v/>
      </c>
      <c r="O102" s="32">
        <f>IF(OR($A102="",$N102="",$H102=""),"",IFERROR($N102/$H102,0))</f>
        <v/>
      </c>
      <c r="P102" s="30" t="n"/>
      <c r="Q102" s="31">
        <f>IF(OR($A102="",$H102="",$P102=""),"",$H102*(1+$P102))</f>
        <v/>
      </c>
      <c r="R102" s="26" t="n"/>
      <c r="S102" s="26" t="n"/>
      <c r="T102" s="14">
        <f>IF(OR($A102="",$M102="",$Q102="",$L102="",$J102="",$K102=""),"",IF($M102&gt;$Q102,"Überschreitung Kappungsgrenze",IF($L102&gt;$K102,"Über Mietspiegel-Maximum",IF($L102&lt;$J102,"Unter Mietspiegel-Minimum","Plausibel"))))</f>
        <v/>
      </c>
      <c r="U102" s="14">
        <f>IF($A102="","",IF($T102="Plausibel","Vorbereitung Zustimmung","Prüfung erforderlich"))</f>
        <v/>
      </c>
      <c r="V102" s="2" t="n"/>
    </row>
    <row r="103">
      <c r="A103" s="2" t="n"/>
      <c r="B103" s="2" t="n"/>
      <c r="C103" s="2" t="n"/>
      <c r="D103" s="2" t="n"/>
      <c r="E103" s="3" t="n"/>
      <c r="F103" s="26" t="n"/>
      <c r="G103" s="26" t="n"/>
      <c r="H103" s="27" t="n"/>
      <c r="I103" s="11">
        <f>IF(OR($A103="",$E103="",$H103=""),"",IFERROR($H103/$E103,0))</f>
        <v/>
      </c>
      <c r="J103" s="3" t="n"/>
      <c r="K103" s="3" t="n"/>
      <c r="L103" s="3" t="n"/>
      <c r="M103" s="31">
        <f>IF(OR($A103="",$E103="",$L103=""),"",$E103*$L103)</f>
        <v/>
      </c>
      <c r="N103" s="31">
        <f>IF(OR($A103="",$M103="",$H103=""),"",$M103-$H103)</f>
        <v/>
      </c>
      <c r="O103" s="32">
        <f>IF(OR($A103="",$N103="",$H103=""),"",IFERROR($N103/$H103,0))</f>
        <v/>
      </c>
      <c r="P103" s="30" t="n"/>
      <c r="Q103" s="31">
        <f>IF(OR($A103="",$H103="",$P103=""),"",$H103*(1+$P103))</f>
        <v/>
      </c>
      <c r="R103" s="26" t="n"/>
      <c r="S103" s="26" t="n"/>
      <c r="T103" s="14">
        <f>IF(OR($A103="",$M103="",$Q103="",$L103="",$J103="",$K103=""),"",IF($M103&gt;$Q103,"Überschreitung Kappungsgrenze",IF($L103&gt;$K103,"Über Mietspiegel-Maximum",IF($L103&lt;$J103,"Unter Mietspiegel-Minimum","Plausibel"))))</f>
        <v/>
      </c>
      <c r="U103" s="14">
        <f>IF($A103="","",IF($T103="Plausibel","Vorbereitung Zustimmung","Prüfung erforderlich"))</f>
        <v/>
      </c>
      <c r="V103" s="2" t="n"/>
    </row>
    <row r="104">
      <c r="A104" s="2" t="n"/>
      <c r="B104" s="2" t="n"/>
      <c r="C104" s="2" t="n"/>
      <c r="D104" s="2" t="n"/>
      <c r="E104" s="3" t="n"/>
      <c r="F104" s="26" t="n"/>
      <c r="G104" s="26" t="n"/>
      <c r="H104" s="27" t="n"/>
      <c r="I104" s="11">
        <f>IF(OR($A104="",$E104="",$H104=""),"",IFERROR($H104/$E104,0))</f>
        <v/>
      </c>
      <c r="J104" s="3" t="n"/>
      <c r="K104" s="3" t="n"/>
      <c r="L104" s="3" t="n"/>
      <c r="M104" s="31">
        <f>IF(OR($A104="",$E104="",$L104=""),"",$E104*$L104)</f>
        <v/>
      </c>
      <c r="N104" s="31">
        <f>IF(OR($A104="",$M104="",$H104=""),"",$M104-$H104)</f>
        <v/>
      </c>
      <c r="O104" s="32">
        <f>IF(OR($A104="",$N104="",$H104=""),"",IFERROR($N104/$H104,0))</f>
        <v/>
      </c>
      <c r="P104" s="30" t="n"/>
      <c r="Q104" s="31">
        <f>IF(OR($A104="",$H104="",$P104=""),"",$H104*(1+$P104))</f>
        <v/>
      </c>
      <c r="R104" s="26" t="n"/>
      <c r="S104" s="26" t="n"/>
      <c r="T104" s="14">
        <f>IF(OR($A104="",$M104="",$Q104="",$L104="",$J104="",$K104=""),"",IF($M104&gt;$Q104,"Überschreitung Kappungsgrenze",IF($L104&gt;$K104,"Über Mietspiegel-Maximum",IF($L104&lt;$J104,"Unter Mietspiegel-Minimum","Plausibel"))))</f>
        <v/>
      </c>
      <c r="U104" s="14">
        <f>IF($A104="","",IF($T104="Plausibel","Vorbereitung Zustimmung","Prüfung erforderlich"))</f>
        <v/>
      </c>
      <c r="V104" s="2" t="n"/>
    </row>
    <row r="105">
      <c r="A105" s="2" t="n"/>
      <c r="B105" s="2" t="n"/>
      <c r="C105" s="2" t="n"/>
      <c r="D105" s="2" t="n"/>
      <c r="E105" s="3" t="n"/>
      <c r="F105" s="26" t="n"/>
      <c r="G105" s="26" t="n"/>
      <c r="H105" s="27" t="n"/>
      <c r="I105" s="11">
        <f>IF(OR($A105="",$E105="",$H105=""),"",IFERROR($H105/$E105,0))</f>
        <v/>
      </c>
      <c r="J105" s="3" t="n"/>
      <c r="K105" s="3" t="n"/>
      <c r="L105" s="3" t="n"/>
      <c r="M105" s="31">
        <f>IF(OR($A105="",$E105="",$L105=""),"",$E105*$L105)</f>
        <v/>
      </c>
      <c r="N105" s="31">
        <f>IF(OR($A105="",$M105="",$H105=""),"",$M105-$H105)</f>
        <v/>
      </c>
      <c r="O105" s="32">
        <f>IF(OR($A105="",$N105="",$H105=""),"",IFERROR($N105/$H105,0))</f>
        <v/>
      </c>
      <c r="P105" s="30" t="n"/>
      <c r="Q105" s="31">
        <f>IF(OR($A105="",$H105="",$P105=""),"",$H105*(1+$P105))</f>
        <v/>
      </c>
      <c r="R105" s="26" t="n"/>
      <c r="S105" s="26" t="n"/>
      <c r="T105" s="14">
        <f>IF(OR($A105="",$M105="",$Q105="",$L105="",$J105="",$K105=""),"",IF($M105&gt;$Q105,"Überschreitung Kappungsgrenze",IF($L105&gt;$K105,"Über Mietspiegel-Maximum",IF($L105&lt;$J105,"Unter Mietspiegel-Minimum","Plausibel"))))</f>
        <v/>
      </c>
      <c r="U105" s="14">
        <f>IF($A105="","",IF($T105="Plausibel","Vorbereitung Zustimmung","Prüfung erforderlich"))</f>
        <v/>
      </c>
      <c r="V105" s="2" t="n"/>
    </row>
    <row r="106">
      <c r="A106" s="2" t="n"/>
      <c r="B106" s="2" t="n"/>
      <c r="C106" s="2" t="n"/>
      <c r="D106" s="2" t="n"/>
      <c r="E106" s="3" t="n"/>
      <c r="F106" s="26" t="n"/>
      <c r="G106" s="26" t="n"/>
      <c r="H106" s="27" t="n"/>
      <c r="I106" s="11">
        <f>IF(OR($A106="",$E106="",$H106=""),"",IFERROR($H106/$E106,0))</f>
        <v/>
      </c>
      <c r="J106" s="3" t="n"/>
      <c r="K106" s="3" t="n"/>
      <c r="L106" s="3" t="n"/>
      <c r="M106" s="31">
        <f>IF(OR($A106="",$E106="",$L106=""),"",$E106*$L106)</f>
        <v/>
      </c>
      <c r="N106" s="31">
        <f>IF(OR($A106="",$M106="",$H106=""),"",$M106-$H106)</f>
        <v/>
      </c>
      <c r="O106" s="32">
        <f>IF(OR($A106="",$N106="",$H106=""),"",IFERROR($N106/$H106,0))</f>
        <v/>
      </c>
      <c r="P106" s="30" t="n"/>
      <c r="Q106" s="31">
        <f>IF(OR($A106="",$H106="",$P106=""),"",$H106*(1+$P106))</f>
        <v/>
      </c>
      <c r="R106" s="26" t="n"/>
      <c r="S106" s="26" t="n"/>
      <c r="T106" s="14">
        <f>IF(OR($A106="",$M106="",$Q106="",$L106="",$J106="",$K106=""),"",IF($M106&gt;$Q106,"Überschreitung Kappungsgrenze",IF($L106&gt;$K106,"Über Mietspiegel-Maximum",IF($L106&lt;$J106,"Unter Mietspiegel-Minimum","Plausibel"))))</f>
        <v/>
      </c>
      <c r="U106" s="14">
        <f>IF($A106="","",IF($T106="Plausibel","Vorbereitung Zustimmung","Prüfung erforderlich"))</f>
        <v/>
      </c>
      <c r="V106" s="2" t="n"/>
    </row>
    <row r="107">
      <c r="A107" s="2" t="n"/>
      <c r="B107" s="2" t="n"/>
      <c r="C107" s="2" t="n"/>
      <c r="D107" s="2" t="n"/>
      <c r="E107" s="3" t="n"/>
      <c r="F107" s="26" t="n"/>
      <c r="G107" s="26" t="n"/>
      <c r="H107" s="27" t="n"/>
      <c r="I107" s="11">
        <f>IF(OR($A107="",$E107="",$H107=""),"",IFERROR($H107/$E107,0))</f>
        <v/>
      </c>
      <c r="J107" s="3" t="n"/>
      <c r="K107" s="3" t="n"/>
      <c r="L107" s="3" t="n"/>
      <c r="M107" s="31">
        <f>IF(OR($A107="",$E107="",$L107=""),"",$E107*$L107)</f>
        <v/>
      </c>
      <c r="N107" s="31">
        <f>IF(OR($A107="",$M107="",$H107=""),"",$M107-$H107)</f>
        <v/>
      </c>
      <c r="O107" s="32">
        <f>IF(OR($A107="",$N107="",$H107=""),"",IFERROR($N107/$H107,0))</f>
        <v/>
      </c>
      <c r="P107" s="30" t="n"/>
      <c r="Q107" s="31">
        <f>IF(OR($A107="",$H107="",$P107=""),"",$H107*(1+$P107))</f>
        <v/>
      </c>
      <c r="R107" s="26" t="n"/>
      <c r="S107" s="26" t="n"/>
      <c r="T107" s="14">
        <f>IF(OR($A107="",$M107="",$Q107="",$L107="",$J107="",$K107=""),"",IF($M107&gt;$Q107,"Überschreitung Kappungsgrenze",IF($L107&gt;$K107,"Über Mietspiegel-Maximum",IF($L107&lt;$J107,"Unter Mietspiegel-Minimum","Plausibel"))))</f>
        <v/>
      </c>
      <c r="U107" s="14">
        <f>IF($A107="","",IF($T107="Plausibel","Vorbereitung Zustimmung","Prüfung erforderlich"))</f>
        <v/>
      </c>
      <c r="V107" s="2" t="n"/>
    </row>
    <row r="108">
      <c r="A108" s="2" t="n"/>
      <c r="B108" s="2" t="n"/>
      <c r="C108" s="2" t="n"/>
      <c r="D108" s="2" t="n"/>
      <c r="E108" s="3" t="n"/>
      <c r="F108" s="26" t="n"/>
      <c r="G108" s="26" t="n"/>
      <c r="H108" s="27" t="n"/>
      <c r="I108" s="11">
        <f>IF(OR($A108="",$E108="",$H108=""),"",IFERROR($H108/$E108,0))</f>
        <v/>
      </c>
      <c r="J108" s="3" t="n"/>
      <c r="K108" s="3" t="n"/>
      <c r="L108" s="3" t="n"/>
      <c r="M108" s="31">
        <f>IF(OR($A108="",$E108="",$L108=""),"",$E108*$L108)</f>
        <v/>
      </c>
      <c r="N108" s="31">
        <f>IF(OR($A108="",$M108="",$H108=""),"",$M108-$H108)</f>
        <v/>
      </c>
      <c r="O108" s="32">
        <f>IF(OR($A108="",$N108="",$H108=""),"",IFERROR($N108/$H108,0))</f>
        <v/>
      </c>
      <c r="P108" s="30" t="n"/>
      <c r="Q108" s="31">
        <f>IF(OR($A108="",$H108="",$P108=""),"",$H108*(1+$P108))</f>
        <v/>
      </c>
      <c r="R108" s="26" t="n"/>
      <c r="S108" s="26" t="n"/>
      <c r="T108" s="14">
        <f>IF(OR($A108="",$M108="",$Q108="",$L108="",$J108="",$K108=""),"",IF($M108&gt;$Q108,"Überschreitung Kappungsgrenze",IF($L108&gt;$K108,"Über Mietspiegel-Maximum",IF($L108&lt;$J108,"Unter Mietspiegel-Minimum","Plausibel"))))</f>
        <v/>
      </c>
      <c r="U108" s="14">
        <f>IF($A108="","",IF($T108="Plausibel","Vorbereitung Zustimmung","Prüfung erforderlich"))</f>
        <v/>
      </c>
      <c r="V108" s="2" t="n"/>
    </row>
    <row r="109">
      <c r="A109" s="2" t="n"/>
      <c r="B109" s="2" t="n"/>
      <c r="C109" s="2" t="n"/>
      <c r="D109" s="2" t="n"/>
      <c r="E109" s="3" t="n"/>
      <c r="F109" s="26" t="n"/>
      <c r="G109" s="26" t="n"/>
      <c r="H109" s="27" t="n"/>
      <c r="I109" s="11">
        <f>IF(OR($A109="",$E109="",$H109=""),"",IFERROR($H109/$E109,0))</f>
        <v/>
      </c>
      <c r="J109" s="3" t="n"/>
      <c r="K109" s="3" t="n"/>
      <c r="L109" s="3" t="n"/>
      <c r="M109" s="31">
        <f>IF(OR($A109="",$E109="",$L109=""),"",$E109*$L109)</f>
        <v/>
      </c>
      <c r="N109" s="31">
        <f>IF(OR($A109="",$M109="",$H109=""),"",$M109-$H109)</f>
        <v/>
      </c>
      <c r="O109" s="32">
        <f>IF(OR($A109="",$N109="",$H109=""),"",IFERROR($N109/$H109,0))</f>
        <v/>
      </c>
      <c r="P109" s="30" t="n"/>
      <c r="Q109" s="31">
        <f>IF(OR($A109="",$H109="",$P109=""),"",$H109*(1+$P109))</f>
        <v/>
      </c>
      <c r="R109" s="26" t="n"/>
      <c r="S109" s="26" t="n"/>
      <c r="T109" s="14">
        <f>IF(OR($A109="",$M109="",$Q109="",$L109="",$J109="",$K109=""),"",IF($M109&gt;$Q109,"Überschreitung Kappungsgrenze",IF($L109&gt;$K109,"Über Mietspiegel-Maximum",IF($L109&lt;$J109,"Unter Mietspiegel-Minimum","Plausibel"))))</f>
        <v/>
      </c>
      <c r="U109" s="14">
        <f>IF($A109="","",IF($T109="Plausibel","Vorbereitung Zustimmung","Prüfung erforderlich"))</f>
        <v/>
      </c>
      <c r="V109" s="2" t="n"/>
    </row>
    <row r="110">
      <c r="A110" s="2" t="n"/>
      <c r="B110" s="2" t="n"/>
      <c r="C110" s="2" t="n"/>
      <c r="D110" s="2" t="n"/>
      <c r="E110" s="3" t="n"/>
      <c r="F110" s="26" t="n"/>
      <c r="G110" s="26" t="n"/>
      <c r="H110" s="27" t="n"/>
      <c r="I110" s="11">
        <f>IF(OR($A110="",$E110="",$H110=""),"",IFERROR($H110/$E110,0))</f>
        <v/>
      </c>
      <c r="J110" s="3" t="n"/>
      <c r="K110" s="3" t="n"/>
      <c r="L110" s="3" t="n"/>
      <c r="M110" s="31">
        <f>IF(OR($A110="",$E110="",$L110=""),"",$E110*$L110)</f>
        <v/>
      </c>
      <c r="N110" s="31">
        <f>IF(OR($A110="",$M110="",$H110=""),"",$M110-$H110)</f>
        <v/>
      </c>
      <c r="O110" s="32">
        <f>IF(OR($A110="",$N110="",$H110=""),"",IFERROR($N110/$H110,0))</f>
        <v/>
      </c>
      <c r="P110" s="30" t="n"/>
      <c r="Q110" s="31">
        <f>IF(OR($A110="",$H110="",$P110=""),"",$H110*(1+$P110))</f>
        <v/>
      </c>
      <c r="R110" s="26" t="n"/>
      <c r="S110" s="26" t="n"/>
      <c r="T110" s="14">
        <f>IF(OR($A110="",$M110="",$Q110="",$L110="",$J110="",$K110=""),"",IF($M110&gt;$Q110,"Überschreitung Kappungsgrenze",IF($L110&gt;$K110,"Über Mietspiegel-Maximum",IF($L110&lt;$J110,"Unter Mietspiegel-Minimum","Plausibel"))))</f>
        <v/>
      </c>
      <c r="U110" s="14">
        <f>IF($A110="","",IF($T110="Plausibel","Vorbereitung Zustimmung","Prüfung erforderlich"))</f>
        <v/>
      </c>
      <c r="V110" s="2" t="n"/>
    </row>
    <row r="111">
      <c r="A111" s="2" t="n"/>
      <c r="B111" s="2" t="n"/>
      <c r="C111" s="2" t="n"/>
      <c r="D111" s="2" t="n"/>
      <c r="E111" s="3" t="n"/>
      <c r="F111" s="26" t="n"/>
      <c r="G111" s="26" t="n"/>
      <c r="H111" s="27" t="n"/>
      <c r="I111" s="11">
        <f>IF(OR($A111="",$E111="",$H111=""),"",IFERROR($H111/$E111,0))</f>
        <v/>
      </c>
      <c r="J111" s="3" t="n"/>
      <c r="K111" s="3" t="n"/>
      <c r="L111" s="3" t="n"/>
      <c r="M111" s="31">
        <f>IF(OR($A111="",$E111="",$L111=""),"",$E111*$L111)</f>
        <v/>
      </c>
      <c r="N111" s="31">
        <f>IF(OR($A111="",$M111="",$H111=""),"",$M111-$H111)</f>
        <v/>
      </c>
      <c r="O111" s="32">
        <f>IF(OR($A111="",$N111="",$H111=""),"",IFERROR($N111/$H111,0))</f>
        <v/>
      </c>
      <c r="P111" s="30" t="n"/>
      <c r="Q111" s="31">
        <f>IF(OR($A111="",$H111="",$P111=""),"",$H111*(1+$P111))</f>
        <v/>
      </c>
      <c r="R111" s="26" t="n"/>
      <c r="S111" s="26" t="n"/>
      <c r="T111" s="14">
        <f>IF(OR($A111="",$M111="",$Q111="",$L111="",$J111="",$K111=""),"",IF($M111&gt;$Q111,"Überschreitung Kappungsgrenze",IF($L111&gt;$K111,"Über Mietspiegel-Maximum",IF($L111&lt;$J111,"Unter Mietspiegel-Minimum","Plausibel"))))</f>
        <v/>
      </c>
      <c r="U111" s="14">
        <f>IF($A111="","",IF($T111="Plausibel","Vorbereitung Zustimmung","Prüfung erforderlich"))</f>
        <v/>
      </c>
      <c r="V111" s="2" t="n"/>
    </row>
  </sheetData>
  <autoFilter ref="A1:V111"/>
  <conditionalFormatting sqref="T2:T111">
    <cfRule type="expression" priority="1" dxfId="0" stopIfTrue="1">
      <formula>$T2="Plausibel"</formula>
    </cfRule>
    <cfRule type="expression" priority="2" dxfId="1" stopIfTrue="1">
      <formula>AND($T2&lt;&gt;"",$T2&lt;&gt;"Plausibel")</formula>
    </cfRule>
  </conditionalFormatting>
  <conditionalFormatting sqref="U2:U111">
    <cfRule type="expression" priority="3" dxfId="0" stopIfTrue="1">
      <formula>$U2="Vorbereitung Zustimmung"</formula>
    </cfRule>
    <cfRule type="expression" priority="4" dxfId="1" stopIfTrue="1">
      <formula>$U2="Prüfung erforderlich"</formula>
    </cfRule>
  </conditionalFormatting>
  <dataValidations count="9">
    <dataValidation sqref="D2:D111" showErrorMessage="1" showInputMessage="1" allowBlank="1" errorTitle="Ungültige Stadt" error="Bitte eine Stadt aus der Liste auswählen." type="list">
      <formula1>"Berlin,München,Hamburg,Köln,Frankfurt am Main,Stuttgart,Düsseldorf,Leipzig,Dresden,Hannover"</formula1>
    </dataValidation>
    <dataValidation sqref="P2:P111" showErrorMessage="1" showInputMessage="1" allowBlank="1" errorTitle="Ungültige Kappungsgrenze" error="Bitte 15 % oder 20 % auswählen." type="list">
      <formula1>"15%,20%"</formula1>
    </dataValidation>
    <dataValidation sqref="E2:E111" showErrorMessage="1" showInputMessage="1" allowBlank="1" errorTitle="Ungültige Wohnfläche" error="Bitte eine Wohnfläche zwischen 1 und 1.000 m² eingeben." type="decimal" operator="between">
      <formula1>1</formula1>
      <formula2>1000</formula2>
    </dataValidation>
    <dataValidation sqref="H2:H111" showErrorMessage="1" showInputMessage="1" allowBlank="1" errorTitle="Ungültige Kaltmiete" error="Bitte einen gültigen positiven Betrag eingeben." type="decimal" operator="between">
      <formula1>0</formula1>
      <formula2>100000</formula2>
    </dataValidation>
    <dataValidation sqref="J2:L111" showErrorMessage="1" showInputMessage="1" allowBlank="1" errorTitle="Ungültiger Mietspiegelwert" error="Bitte einen gültigen Mietspiegelwert eingeben." type="decimal" operator="between">
      <formula1>0</formula1>
      <formula2>1000</formula2>
    </dataValidation>
    <dataValidation sqref="F2:F111" showErrorMessage="1" showInputMessage="1" allowBlank="1" errorTitle="Ungültiges Datum" error="Bitte ein gültiges Datum eingeben." type="date" operator="greaterThan">
      <formula1>1</formula1>
    </dataValidation>
    <dataValidation sqref="G2:G111" showErrorMessage="1" showInputMessage="1" allowBlank="1" errorTitle="Ungültiges Datum" error="Bitte ein gültiges Datum eingeben." type="date" operator="greaterThan">
      <formula1>1</formula1>
    </dataValidation>
    <dataValidation sqref="R2:R111" showErrorMessage="1" showInputMessage="1" allowBlank="1" errorTitle="Ungültiges Datum" error="Bitte ein gültiges Datum eingeben." type="date" operator="greaterThan">
      <formula1>1</formula1>
    </dataValidation>
    <dataValidation sqref="S2:S111" showErrorMessage="1" showInputMessage="1" allowBlank="1" errorTitle="Ungültiges Datum" error="Bitte ein gültiges Datum eingeben.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0" customWidth="1" min="3" max="3"/>
    <col width="3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6" customWidth="1" min="11" max="11"/>
    <col width="21" customWidth="1" min="12" max="12"/>
  </cols>
  <sheetData>
    <row r="1" ht="28" customHeight="1">
      <c r="A1" s="15" t="inlineStr">
        <is>
          <t>Übersicht Mieterhöhungen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>
      <c r="A2" s="17" t="inlineStr">
        <is>
          <t>Kennzahl</t>
        </is>
      </c>
      <c r="B2" s="17" t="inlineStr">
        <is>
          <t>Wert</t>
        </is>
      </c>
    </row>
    <row r="3">
      <c r="A3" s="18" t="inlineStr">
        <is>
          <t>Anzahl aller Vorgänge</t>
        </is>
      </c>
      <c r="B3" s="19">
        <f>COUNTIF('Mieterhöhungen'!$A$2:$A$111,"&lt;&gt;")</f>
        <v/>
      </c>
    </row>
    <row r="4">
      <c r="A4" s="20" t="inlineStr">
        <is>
          <t>Anzahl plausibler Vorgänge</t>
        </is>
      </c>
      <c r="B4" s="21">
        <f>COUNTIF('Mieterhöhungen'!$T$2:$T$111,"Plausibel")</f>
        <v/>
      </c>
    </row>
    <row r="5">
      <c r="A5" s="18" t="inlineStr">
        <is>
          <t>Anzahl Prüfungen erforderlich</t>
        </is>
      </c>
      <c r="B5" s="19">
        <f>COUNTIF('Mieterhöhungen'!$U$2:$U$111,"Prüfung erforderlich")</f>
        <v/>
      </c>
    </row>
    <row r="6">
      <c r="A6" s="20" t="inlineStr">
        <is>
          <t>Durchschnittliche aktuelle Kaltmiete</t>
        </is>
      </c>
      <c r="B6" s="31">
        <f>IFERROR(AVERAGE('Mieterhöhungen'!$H$2:$H$111),0)</f>
        <v/>
      </c>
    </row>
    <row r="7">
      <c r="A7" s="18" t="inlineStr">
        <is>
          <t>Durchschnittliche geplante Erhöhung in %</t>
        </is>
      </c>
      <c r="B7" s="29">
        <f>IFERROR(AVERAGE('Mieterhöhungen'!$O$2:$O$111),0)</f>
        <v/>
      </c>
    </row>
    <row r="8">
      <c r="A8" s="20" t="inlineStr">
        <is>
          <t>Summe aktuelle Kaltmiete</t>
        </is>
      </c>
      <c r="B8" s="31">
        <f>SUM('Mieterhöhungen'!$H$2:$H$111)</f>
        <v/>
      </c>
    </row>
    <row r="9">
      <c r="A9" s="18" t="inlineStr">
        <is>
          <t>Summe geplante Kaltmiete</t>
        </is>
      </c>
      <c r="B9" s="28">
        <f>SUM('Mieterhöhungen'!$M$2:$M$111)</f>
        <v/>
      </c>
    </row>
    <row r="10">
      <c r="A10" s="20" t="inlineStr">
        <is>
          <t>Durchschnittliche Mehrerlöse</t>
        </is>
      </c>
      <c r="B10" s="31">
        <f>IFERROR(AVERAGE('Mieterhöhungen'!$N$2:$N$111),0)</f>
        <v/>
      </c>
    </row>
    <row r="11"/>
    <row r="12">
      <c r="A12" s="17" t="inlineStr">
        <is>
          <t>Status</t>
        </is>
      </c>
      <c r="B12" s="17" t="inlineStr">
        <is>
          <t>Anzahl</t>
        </is>
      </c>
    </row>
    <row r="13">
      <c r="A13" s="18" t="inlineStr">
        <is>
          <t>Plausibel</t>
        </is>
      </c>
      <c r="B13" s="19">
        <f>COUNTIF('Mieterhöhungen'!$T$2:$T$111,"Plausibel")</f>
        <v/>
      </c>
    </row>
    <row r="14">
      <c r="A14" s="20" t="inlineStr">
        <is>
          <t>Prüfung erforderlich</t>
        </is>
      </c>
      <c r="B14" s="21">
        <f>COUNTIF('Mieterhöhungen'!$U$2:$U$111,"Prüfung erforderlich")</f>
        <v/>
      </c>
    </row>
    <row r="15"/>
    <row r="16" ht="32" customHeight="1">
      <c r="A16" s="22" t="inlineStr">
        <is>
          <t>Stadt</t>
        </is>
      </c>
      <c r="B16" s="22" t="inlineStr">
        <is>
          <t>Anzahl Vorgänge</t>
        </is>
      </c>
      <c r="C16" s="22" t="inlineStr">
        <is>
          <t>Mietspiegel-Maximum pro m² (€)</t>
        </is>
      </c>
      <c r="D16" s="22" t="inlineStr">
        <is>
          <t>Durchschnittliche geplante Erhöhung in %</t>
        </is>
      </c>
    </row>
    <row r="17">
      <c r="A17" s="18" t="inlineStr">
        <is>
          <t>Berlin</t>
        </is>
      </c>
      <c r="B17" s="19">
        <f>COUNTIF('Mieterhöhungen'!$D$2:$D$111,A17)</f>
        <v/>
      </c>
      <c r="C17" s="6">
        <f>IFERROR(VLOOKUP(A17,$K$37:$L$46,2,FALSE),"Nicht gefunden")</f>
        <v/>
      </c>
      <c r="D17" s="29">
        <f>IFERROR(SUMIF('Mieterhöhungen'!$D$2:$D$111,A17,'Mieterhöhungen'!$O$2:$O$111)/COUNTIF('Mieterhöhungen'!$D$2:$D$111,A17),0)</f>
        <v/>
      </c>
    </row>
    <row r="18">
      <c r="A18" s="20" t="inlineStr">
        <is>
          <t>München</t>
        </is>
      </c>
      <c r="B18" s="21">
        <f>COUNTIF('Mieterhöhungen'!$D$2:$D$111,A18)</f>
        <v/>
      </c>
      <c r="C18" s="11">
        <f>IFERROR(VLOOKUP(A18,$K$37:$L$46,2,FALSE),"Nicht gefunden")</f>
        <v/>
      </c>
      <c r="D18" s="32">
        <f>IFERROR(SUMIF('Mieterhöhungen'!$D$2:$D$111,A18,'Mieterhöhungen'!$O$2:$O$111)/COUNTIF('Mieterhöhungen'!$D$2:$D$111,A18),0)</f>
        <v/>
      </c>
    </row>
    <row r="19">
      <c r="A19" s="18" t="inlineStr">
        <is>
          <t>Hamburg</t>
        </is>
      </c>
      <c r="B19" s="19">
        <f>COUNTIF('Mieterhöhungen'!$D$2:$D$111,A19)</f>
        <v/>
      </c>
      <c r="C19" s="6">
        <f>IFERROR(VLOOKUP(A19,$K$37:$L$46,2,FALSE),"Nicht gefunden")</f>
        <v/>
      </c>
      <c r="D19" s="29">
        <f>IFERROR(SUMIF('Mieterhöhungen'!$D$2:$D$111,A19,'Mieterhöhungen'!$O$2:$O$111)/COUNTIF('Mieterhöhungen'!$D$2:$D$111,A19),0)</f>
        <v/>
      </c>
    </row>
    <row r="20">
      <c r="A20" s="20" t="inlineStr">
        <is>
          <t>Köln</t>
        </is>
      </c>
      <c r="B20" s="21">
        <f>COUNTIF('Mieterhöhungen'!$D$2:$D$111,A20)</f>
        <v/>
      </c>
      <c r="C20" s="11">
        <f>IFERROR(VLOOKUP(A20,$K$37:$L$46,2,FALSE),"Nicht gefunden")</f>
        <v/>
      </c>
      <c r="D20" s="32">
        <f>IFERROR(SUMIF('Mieterhöhungen'!$D$2:$D$111,A20,'Mieterhöhungen'!$O$2:$O$111)/COUNTIF('Mieterhöhungen'!$D$2:$D$111,A20),0)</f>
        <v/>
      </c>
    </row>
    <row r="21">
      <c r="A21" s="18" t="inlineStr">
        <is>
          <t>Frankfurt am Main</t>
        </is>
      </c>
      <c r="B21" s="19">
        <f>COUNTIF('Mieterhöhungen'!$D$2:$D$111,A21)</f>
        <v/>
      </c>
      <c r="C21" s="6">
        <f>IFERROR(VLOOKUP(A21,$K$37:$L$46,2,FALSE),"Nicht gefunden")</f>
        <v/>
      </c>
      <c r="D21" s="29">
        <f>IFERROR(SUMIF('Mieterhöhungen'!$D$2:$D$111,A21,'Mieterhöhungen'!$O$2:$O$111)/COUNTIF('Mieterhöhungen'!$D$2:$D$111,A21),0)</f>
        <v/>
      </c>
    </row>
    <row r="22">
      <c r="A22" s="20" t="inlineStr">
        <is>
          <t>Stuttgart</t>
        </is>
      </c>
      <c r="B22" s="21">
        <f>COUNTIF('Mieterhöhungen'!$D$2:$D$111,A22)</f>
        <v/>
      </c>
      <c r="C22" s="11">
        <f>IFERROR(VLOOKUP(A22,$K$37:$L$46,2,FALSE),"Nicht gefunden")</f>
        <v/>
      </c>
      <c r="D22" s="32">
        <f>IFERROR(SUMIF('Mieterhöhungen'!$D$2:$D$111,A22,'Mieterhöhungen'!$O$2:$O$111)/COUNTIF('Mieterhöhungen'!$D$2:$D$111,A22),0)</f>
        <v/>
      </c>
    </row>
    <row r="23">
      <c r="A23" s="18" t="inlineStr">
        <is>
          <t>Düsseldorf</t>
        </is>
      </c>
      <c r="B23" s="19">
        <f>COUNTIF('Mieterhöhungen'!$D$2:$D$111,A23)</f>
        <v/>
      </c>
      <c r="C23" s="6">
        <f>IFERROR(VLOOKUP(A23,$K$37:$L$46,2,FALSE),"Nicht gefunden")</f>
        <v/>
      </c>
      <c r="D23" s="29">
        <f>IFERROR(SUMIF('Mieterhöhungen'!$D$2:$D$111,A23,'Mieterhöhungen'!$O$2:$O$111)/COUNTIF('Mieterhöhungen'!$D$2:$D$111,A23),0)</f>
        <v/>
      </c>
    </row>
    <row r="24">
      <c r="A24" s="20" t="inlineStr">
        <is>
          <t>Leipzig</t>
        </is>
      </c>
      <c r="B24" s="21">
        <f>COUNTIF('Mieterhöhungen'!$D$2:$D$111,A24)</f>
        <v/>
      </c>
      <c r="C24" s="11">
        <f>IFERROR(VLOOKUP(A24,$K$37:$L$46,2,FALSE),"Nicht gefunden")</f>
        <v/>
      </c>
      <c r="D24" s="32">
        <f>IFERROR(SUMIF('Mieterhöhungen'!$D$2:$D$111,A24,'Mieterhöhungen'!$O$2:$O$111)/COUNTIF('Mieterhöhungen'!$D$2:$D$111,A24),0)</f>
        <v/>
      </c>
    </row>
    <row r="25">
      <c r="A25" s="18" t="inlineStr">
        <is>
          <t>Dresden</t>
        </is>
      </c>
      <c r="B25" s="19">
        <f>COUNTIF('Mieterhöhungen'!$D$2:$D$111,A25)</f>
        <v/>
      </c>
      <c r="C25" s="6">
        <f>IFERROR(VLOOKUP(A25,$K$37:$L$46,2,FALSE),"Nicht gefunden")</f>
        <v/>
      </c>
      <c r="D25" s="29">
        <f>IFERROR(SUMIF('Mieterhöhungen'!$D$2:$D$111,A25,'Mieterhöhungen'!$O$2:$O$111)/COUNTIF('Mieterhöhungen'!$D$2:$D$111,A25),0)</f>
        <v/>
      </c>
    </row>
    <row r="26">
      <c r="A26" s="20" t="inlineStr">
        <is>
          <t>Hannover</t>
        </is>
      </c>
      <c r="B26" s="21">
        <f>COUNTIF('Mieterhöhungen'!$D$2:$D$111,A26)</f>
        <v/>
      </c>
      <c r="C26" s="11">
        <f>IFERROR(VLOOKUP(A26,$K$37:$L$46,2,FALSE),"Nicht gefunden")</f>
        <v/>
      </c>
      <c r="D26" s="32">
        <f>IFERROR(SUMIF('Mieterhöhungen'!$D$2:$D$111,A26,'Mieterhöhungen'!$O$2:$O$111)/COUNTIF('Mieterhöhungen'!$D$2:$D$111,A26),0)</f>
        <v/>
      </c>
    </row>
    <row r="27"/>
    <row r="28"/>
    <row r="29"/>
    <row r="30"/>
    <row r="31"/>
    <row r="32"/>
    <row r="33"/>
    <row r="34"/>
    <row r="35">
      <c r="K35" s="15" t="inlineStr">
        <is>
          <t>Mietspiegel-Referenzwerte</t>
        </is>
      </c>
      <c r="L35" s="23" t="n"/>
    </row>
    <row r="36">
      <c r="K36" s="22" t="inlineStr">
        <is>
          <t>Stadt</t>
        </is>
      </c>
      <c r="L36" s="22" t="inlineStr">
        <is>
          <t>Maximum pro m² (€)</t>
        </is>
      </c>
    </row>
    <row r="37">
      <c r="K37" s="18" t="inlineStr">
        <is>
          <t>Berlin</t>
        </is>
      </c>
      <c r="L37" s="6" t="n">
        <v>14</v>
      </c>
    </row>
    <row r="38">
      <c r="K38" s="20" t="inlineStr">
        <is>
          <t>München</t>
        </is>
      </c>
      <c r="L38" s="11" t="n">
        <v>19.5</v>
      </c>
    </row>
    <row r="39">
      <c r="K39" s="18" t="inlineStr">
        <is>
          <t>Hamburg</t>
        </is>
      </c>
      <c r="L39" s="6" t="n">
        <v>15.2</v>
      </c>
    </row>
    <row r="40">
      <c r="K40" s="20" t="inlineStr">
        <is>
          <t>Köln</t>
        </is>
      </c>
      <c r="L40" s="11" t="n">
        <v>14.3</v>
      </c>
    </row>
    <row r="41">
      <c r="K41" s="18" t="inlineStr">
        <is>
          <t>Frankfurt am Main</t>
        </is>
      </c>
      <c r="L41" s="6" t="n">
        <v>17.2</v>
      </c>
    </row>
    <row r="42">
      <c r="K42" s="20" t="inlineStr">
        <is>
          <t>Stuttgart</t>
        </is>
      </c>
      <c r="L42" s="11" t="n">
        <v>16.7</v>
      </c>
    </row>
    <row r="43">
      <c r="K43" s="18" t="inlineStr">
        <is>
          <t>Düsseldorf</t>
        </is>
      </c>
      <c r="L43" s="6" t="n">
        <v>15.1</v>
      </c>
    </row>
    <row r="44">
      <c r="K44" s="20" t="inlineStr">
        <is>
          <t>Leipzig</t>
        </is>
      </c>
      <c r="L44" s="11" t="n">
        <v>13.4</v>
      </c>
    </row>
    <row r="45">
      <c r="K45" s="18" t="inlineStr">
        <is>
          <t>Dresden</t>
        </is>
      </c>
      <c r="L45" s="6" t="n">
        <v>12.3</v>
      </c>
    </row>
    <row r="46">
      <c r="K46" s="20" t="inlineStr">
        <is>
          <t>Hannover</t>
        </is>
      </c>
      <c r="L46" s="11" t="n">
        <v>14.4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20" customWidth="1" min="2" max="2"/>
  </cols>
  <sheetData>
    <row r="1" ht="28" customHeight="1">
      <c r="A1" s="15" t="inlineStr">
        <is>
          <t>Hinweise zur Arbeitsmappe Mieterhöhung</t>
        </is>
      </c>
      <c r="B1" s="16" t="n"/>
      <c r="C1" s="16" t="n"/>
      <c r="D1" s="16" t="n"/>
      <c r="E1" s="16" t="n"/>
      <c r="F1" s="16" t="n"/>
      <c r="G1" s="16" t="n"/>
      <c r="H1" s="16" t="n"/>
    </row>
    <row r="2"/>
    <row r="3" ht="24" customHeight="1">
      <c r="A3" s="17" t="inlineStr">
        <is>
          <t>Bereich</t>
        </is>
      </c>
      <c r="B3" s="17" t="inlineStr">
        <is>
          <t>Hinweis</t>
        </is>
      </c>
    </row>
    <row r="4" ht="42" customHeight="1">
      <c r="A4" s="24" t="inlineStr">
        <is>
          <t>Mieterhöhungen</t>
        </is>
      </c>
      <c r="B4" s="24" t="inlineStr">
        <is>
          <t>Die gelb hinterlegten Felder sind Eingabefelder. Berechnete Spalten enthalten die aktuelle Miete pro m², die angestrebte Kaltmiete, die Erhöhung und die Plausibilisierung.</t>
        </is>
      </c>
    </row>
    <row r="5" ht="42" customHeight="1">
      <c r="A5" s="25" t="inlineStr">
        <is>
          <t>Wartefrist</t>
        </is>
      </c>
      <c r="B5" s="25" t="inlineStr">
        <is>
          <t>Prüfen Sie die Wartefrist nach § 558 BGB anhand des konkreten Mietverhältnisses, der letzten Mieterhöhung und des tatsächlichen frühesten Wirksamkeitsdatums.</t>
        </is>
      </c>
    </row>
    <row r="6" ht="42" customHeight="1">
      <c r="A6" s="24" t="inlineStr">
        <is>
          <t>Kappungsgrenze</t>
        </is>
      </c>
      <c r="B6" s="24" t="inlineStr">
        <is>
          <t>Die Kappungsgrenze nach § 558 Abs. 3 BGB ist für das jeweilige Gebiet zu prüfen und als editierbarer Wert von 15 % oder 20 % zu hinterlegen.</t>
        </is>
      </c>
    </row>
    <row r="7" ht="42" customHeight="1">
      <c r="A7" s="25" t="inlineStr">
        <is>
          <t>Mietspiegel</t>
        </is>
      </c>
      <c r="B7" s="25" t="inlineStr">
        <is>
          <t>Vergleichen Sie die Eingabewerte mit dem jeweils gültigen qualifizierten oder einfachen Mietspiegel sowie den maßgeblichen Merkmalen der Wohnung.</t>
        </is>
      </c>
    </row>
    <row r="8" ht="42" customHeight="1">
      <c r="A8" s="24" t="inlineStr">
        <is>
          <t>Mieterhöhungsverlangen</t>
        </is>
      </c>
      <c r="B8" s="24" t="inlineStr">
        <is>
          <t>Vor Versand sind Begründung, Form, Fristen, Zugang und Zustimmungserfordernisse des Mieterhöhungsverlangens im Einzelfall zu prüfen.</t>
        </is>
      </c>
    </row>
    <row r="9" ht="42" customHeight="1">
      <c r="A9" s="25" t="inlineStr">
        <is>
          <t>Prüfergebnis</t>
        </is>
      </c>
      <c r="B9" s="25" t="inlineStr">
        <is>
          <t>Ein plausibles Prüfergebnis zeigt nur die rechnerische Einordnung anhand der eingegebenen Vergleichswerte und Kappungsgrenze. Es ersetzt keine rechtliche Bewertung.</t>
        </is>
      </c>
    </row>
    <row r="10" ht="42" customHeight="1">
      <c r="A10" s="24" t="inlineStr">
        <is>
          <t>Datenschutz</t>
        </is>
      </c>
      <c r="B10" s="24" t="inlineStr">
        <is>
          <t>Personenbezogene Daten sind gemäß DSGVO zu verarbeiten. Die in dieser Arbeitsmappe enthaltenen Beispieldaten sind fiktiv.</t>
        </is>
      </c>
    </row>
    <row r="11" ht="42" customHeight="1">
      <c r="A11" s="25" t="inlineStr">
        <is>
          <t>Haftungshinweis</t>
        </is>
      </c>
      <c r="B11" s="25" t="inlineStr">
        <is>
          <t>Diese Arbeitsmappe ersetzt keine individuelle rechtliche Prüfung durch fachkundige Beratung.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2026-09-11T10:22:54Z</dcterms:created>
  <dcterms:modified xmlns:dcterms="http://purl.org/dc/terms/" xmlns:xsi="http://www.w3.org/2001/XMLSchema-instance" xsi:type="dcterms:W3CDTF">2026-09-11T10:22:54Z</dcterms:modified>
</cp:coreProperties>
</file>