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reiben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Vorlagen" sheetId="3" state="visible" r:id="rId3"/>
  </sheets>
  <definedNames>
    <definedName name="_xlnm._FilterDatabase" localSheetId="0" hidden="1">'Schreiben'!$A$3:$Y$103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.##0,00 &quot;€&quot;"/>
    <numFmt numFmtId="166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374151"/>
      <sz val="10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FFFFFF"/>
      <sz val="10"/>
    </font>
    <font>
      <name val="Aptos Display"/>
      <b val="1"/>
      <color rgb="001E3A5F"/>
      <sz val="18"/>
    </font>
  </fonts>
  <fills count="9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EEF2F7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E293B"/>
      </patternFill>
    </fill>
    <fill>
      <patternFill patternType="solid">
        <fgColor rgb="00C8102E"/>
      </patternFill>
    </fill>
    <fill>
      <patternFill patternType="solid">
        <fgColor rgb="002C4C73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1" fillId="6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3" fillId="6" borderId="1" pivotButton="0" quotePrefix="0" xfId="0"/>
    <xf numFmtId="0" fontId="3" fillId="8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" fontId="6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6" fontId="6" fillId="3" borderId="1" applyAlignment="1" pivotButton="0" quotePrefix="0" xfId="0">
      <alignment horizontal="center" vertical="center"/>
    </xf>
    <xf numFmtId="165" fontId="6" fillId="3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F97316"/>
        </patternFill>
      </fill>
    </dxf>
    <dxf>
      <font>
        <name val="Aptos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Schreiben nach Schreibenstyp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'Dashboard'!Q4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prstDash val="solid"/>
            </a:ln>
          </spPr>
          <cat>
            <numRef>
              <f>'Dashboard'!$P$5:$P$12</f>
            </numRef>
          </cat>
          <val>
            <numRef>
              <f>'Dashboard'!$Q$5:$Q$12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Schreibenstyp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Versandstatus</a:t>
            </a:r>
          </a:p>
        </rich>
      </tx>
    </title>
    <plotArea>
      <pieChart>
        <varyColors val="1"/>
        <ser>
          <idx val="0"/>
          <order val="0"/>
          <tx>
            <strRef>
              <f>'Dashboard'!T4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'Dashboard'!$S$5:$S$7</f>
            </numRef>
          </cat>
          <val>
            <numRef>
              <f>'Dashboard'!$T$5:$T$7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Rückmeldungen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'Dashboard'!W4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'Dashboard'!$V$5:$V$6</f>
            </numRef>
          </cat>
          <val>
            <numRef>
              <f>'Dashboard'!$W$5:$W$6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11</row>
      <rowOff>0</rowOff>
    </from>
    <ext cx="39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28</row>
      <rowOff>0</rowOff>
    </from>
    <ext cx="540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5" customWidth="1" min="4" max="4"/>
    <col width="13" customWidth="1" min="5" max="5"/>
    <col width="22" customWidth="1" min="6" max="6"/>
    <col width="12" customWidth="1" min="7" max="7"/>
    <col width="29" customWidth="1" min="8" max="8"/>
    <col width="18" customWidth="1" min="9" max="9"/>
    <col width="24" customWidth="1" min="10" max="10"/>
    <col width="40" customWidth="1" min="11" max="11"/>
    <col width="17" customWidth="1" min="12" max="12"/>
    <col width="17" customWidth="1" min="13" max="13"/>
    <col width="17" customWidth="1" min="14" max="14"/>
    <col width="21" customWidth="1" min="15" max="15"/>
    <col width="18" customWidth="1" min="16" max="16"/>
    <col width="18" customWidth="1" min="17" max="17"/>
    <col width="18" customWidth="1" min="18" max="18"/>
    <col width="15" customWidth="1" min="19" max="19"/>
    <col width="14" customWidth="1" min="20" max="20"/>
    <col width="15" customWidth="1" min="21" max="21"/>
    <col width="24" customWidth="1" min="22" max="22"/>
    <col width="34" customWidth="1" min="23" max="23"/>
    <col width="33" customWidth="1" min="24" max="24"/>
    <col width="17" customWidth="1" min="25" max="25"/>
  </cols>
  <sheetData>
    <row r="1" ht="28" customHeight="1">
      <c r="A1" s="1" t="inlineStr">
        <is>
          <t>Informationsschreiben an Mieter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0" t="n"/>
      <c r="Q1" s="30" t="n"/>
      <c r="R1" s="30" t="n"/>
      <c r="S1" s="30" t="n"/>
      <c r="T1" s="30" t="n"/>
      <c r="U1" s="30" t="n"/>
      <c r="V1" s="30" t="n"/>
      <c r="W1" s="30" t="n"/>
      <c r="X1" s="30" t="n"/>
      <c r="Y1" s="31" t="n"/>
    </row>
    <row r="2" ht="22" customHeight="1">
      <c r="A2" s="2" t="inlineStr">
        <is>
          <t>Gelb hinterlegte Felder sind Eingaben. Versandstatus, Neuer Betrag, Briefkopf und Friststatus werden automatisch berechnet.</t>
        </is>
      </c>
    </row>
    <row r="3" ht="34" customHeight="1">
      <c r="A3" s="3" t="inlineStr">
        <is>
          <t>Vorgangs-ID</t>
        </is>
      </c>
      <c r="B3" s="3" t="inlineStr">
        <is>
          <t>Objektadresse</t>
        </is>
      </c>
      <c r="C3" s="3" t="inlineStr">
        <is>
          <t>PLZ</t>
        </is>
      </c>
      <c r="D3" s="3" t="inlineStr">
        <is>
          <t>Ort</t>
        </is>
      </c>
      <c r="E3" s="3" t="inlineStr">
        <is>
          <t>Wohnung</t>
        </is>
      </c>
      <c r="F3" s="3" t="inlineStr">
        <is>
          <t>Mietername</t>
        </is>
      </c>
      <c r="G3" s="3" t="inlineStr">
        <is>
          <t>Anrede</t>
        </is>
      </c>
      <c r="H3" s="3" t="inlineStr">
        <is>
          <t>E-Mail-Adresse</t>
        </is>
      </c>
      <c r="I3" s="3" t="inlineStr">
        <is>
          <t>Telefonnummer</t>
        </is>
      </c>
      <c r="J3" s="3" t="inlineStr">
        <is>
          <t>Schreibenstyp</t>
        </is>
      </c>
      <c r="K3" s="3" t="inlineStr">
        <is>
          <t>Betreff</t>
        </is>
      </c>
      <c r="L3" s="3" t="inlineStr">
        <is>
          <t>Informationsdatum</t>
        </is>
      </c>
      <c r="M3" s="3" t="inlineStr">
        <is>
          <t>Versanddatum</t>
        </is>
      </c>
      <c r="N3" s="3" t="inlineStr">
        <is>
          <t>Rückmeldefrist</t>
        </is>
      </c>
      <c r="O3" s="3" t="inlineStr">
        <is>
          <t>Versandart</t>
        </is>
      </c>
      <c r="P3" s="3" t="inlineStr">
        <is>
          <t>Status</t>
        </is>
      </c>
      <c r="Q3" s="3" t="inlineStr">
        <is>
          <t>Antwort erhalten</t>
        </is>
      </c>
      <c r="R3" s="3" t="inlineStr">
        <is>
          <t>Rückmeldeeingang</t>
        </is>
      </c>
      <c r="S3" s="3" t="inlineStr">
        <is>
          <t>Kaltmiete</t>
        </is>
      </c>
      <c r="T3" s="3" t="inlineStr">
        <is>
          <t>Änderung in %</t>
        </is>
      </c>
      <c r="U3" s="3" t="inlineStr">
        <is>
          <t>Neuer Betrag</t>
        </is>
      </c>
      <c r="V3" s="3" t="inlineStr">
        <is>
          <t>Zuständiger Mitarbeiter</t>
        </is>
      </c>
      <c r="W3" s="3" t="inlineStr">
        <is>
          <t>Bemerkung</t>
        </is>
      </c>
      <c r="X3" s="3" t="inlineStr">
        <is>
          <t>Erstellter Briefkopf / Anrede</t>
        </is>
      </c>
      <c r="Y3" s="3" t="inlineStr">
        <is>
          <t>Friststatus</t>
        </is>
      </c>
    </row>
    <row r="4" ht="32" customHeight="1">
      <c r="A4" s="4" t="inlineStr">
        <is>
          <t>IS-2026-001</t>
        </is>
      </c>
      <c r="B4" s="5" t="inlineStr">
        <is>
          <t>Invalidenstraße 118</t>
        </is>
      </c>
      <c r="C4" s="4" t="inlineStr">
        <is>
          <t>10115</t>
        </is>
      </c>
      <c r="D4" s="5" t="inlineStr">
        <is>
          <t>Berlin</t>
        </is>
      </c>
      <c r="E4" s="4" t="inlineStr">
        <is>
          <t>WE 12</t>
        </is>
      </c>
      <c r="F4" s="5" t="inlineStr">
        <is>
          <t>Thomas Müller</t>
        </is>
      </c>
      <c r="G4" s="4" t="inlineStr">
        <is>
          <t>Herr</t>
        </is>
      </c>
      <c r="H4" s="5" t="inlineStr">
        <is>
          <t>thomas.mueller@example.de</t>
        </is>
      </c>
      <c r="I4" s="5" t="inlineStr">
        <is>
          <t>030 24567891</t>
        </is>
      </c>
      <c r="J4" s="5" t="inlineStr">
        <is>
          <t>Modernisierung</t>
        </is>
      </c>
      <c r="K4" s="6" t="inlineStr">
        <is>
          <t>Modernisierungsankündigung für das Gebäude</t>
        </is>
      </c>
      <c r="L4" s="32" t="n">
        <v>46284</v>
      </c>
      <c r="M4" s="32" t="n">
        <v>46287</v>
      </c>
      <c r="N4" s="32" t="n">
        <v>46305</v>
      </c>
      <c r="O4" s="4" t="inlineStr">
        <is>
          <t>Brief</t>
        </is>
      </c>
      <c r="P4" s="8">
        <f>IF(A4="","",IF(M4="","Nicht versendet",IF(M4&lt;=TODAY(),"Versendet","Geplant")))</f>
        <v/>
      </c>
      <c r="Q4" s="4" t="inlineStr"/>
      <c r="R4" s="32" t="n"/>
      <c r="S4" s="9" t="n">
        <v>1420</v>
      </c>
      <c r="T4" s="33" t="n">
        <v>0</v>
      </c>
      <c r="U4" s="11">
        <f>IF(A4="","",IFERROR(S4*(1+T4),S4))</f>
        <v/>
      </c>
      <c r="V4" s="5" t="inlineStr">
        <is>
          <t>Anna Schmidt</t>
        </is>
      </c>
      <c r="W4" s="6" t="inlineStr">
        <is>
          <t>Rückmeldung zur Terminabstimmung erbeten.</t>
        </is>
      </c>
      <c r="X4" s="12">
        <f>IF(A4="","",IFERROR(VLOOKUP(G4,'Vorlagen'!$A$12:$B$14,2,FALSE),"Guten Tag")&amp;" "&amp;F4&amp;",")</f>
        <v/>
      </c>
      <c r="Y4" s="8">
        <f>IF(A4="","",IF(N4="","Keine Frist",IF(Q4="Ja","Erledigt",IF(N4&lt;TODAY(),"Überfällig",IF(N4-TODAY()&lt;=7,"Bald fällig","Offen")))))</f>
        <v/>
      </c>
    </row>
    <row r="5" ht="32" customHeight="1">
      <c r="A5" s="4" t="inlineStr">
        <is>
          <t>IS-2026-002</t>
        </is>
      </c>
      <c r="B5" s="5" t="inlineStr">
        <is>
          <t>Leopoldstraße 74</t>
        </is>
      </c>
      <c r="C5" s="4" t="inlineStr">
        <is>
          <t>80802</t>
        </is>
      </c>
      <c r="D5" s="5" t="inlineStr">
        <is>
          <t>München</t>
        </is>
      </c>
      <c r="E5" s="4" t="inlineStr">
        <is>
          <t>Whg. 4. OG links</t>
        </is>
      </c>
      <c r="F5" s="5" t="inlineStr">
        <is>
          <t>Sabine Schneider</t>
        </is>
      </c>
      <c r="G5" s="4" t="inlineStr">
        <is>
          <t>Frau</t>
        </is>
      </c>
      <c r="H5" s="5" t="inlineStr">
        <is>
          <t>sabine.schneider@example.de</t>
        </is>
      </c>
      <c r="I5" s="5" t="inlineStr">
        <is>
          <t>089 35671244</t>
        </is>
      </c>
      <c r="J5" s="5" t="inlineStr">
        <is>
          <t>Nebenkostenabrechnung</t>
        </is>
      </c>
      <c r="K5" s="6" t="inlineStr">
        <is>
          <t>Nebenkostenabrechnung 2026</t>
        </is>
      </c>
      <c r="L5" s="32" t="n">
        <v>46252</v>
      </c>
      <c r="M5" s="32" t="n">
        <v>46254</v>
      </c>
      <c r="N5" s="32" t="n">
        <v>46288</v>
      </c>
      <c r="O5" s="4" t="inlineStr">
        <is>
          <t>Portal</t>
        </is>
      </c>
      <c r="P5" s="13">
        <f>IF(A5="","",IF(M5="","Nicht versendet",IF(M5&lt;=TODAY(),"Versendet","Geplant")))</f>
        <v/>
      </c>
      <c r="Q5" s="4" t="inlineStr">
        <is>
          <t>Ja</t>
        </is>
      </c>
      <c r="R5" s="32" t="n">
        <v>46295</v>
      </c>
      <c r="S5" s="9" t="n">
        <v>980</v>
      </c>
      <c r="T5" s="33" t="n">
        <v>0</v>
      </c>
      <c r="U5" s="14">
        <f>IF(A5="","",IFERROR(S5*(1+T5),S5))</f>
        <v/>
      </c>
      <c r="V5" s="5" t="inlineStr">
        <is>
          <t>Katrin Schulz</t>
        </is>
      </c>
      <c r="W5" s="6" t="inlineStr">
        <is>
          <t>Rückfrage zur Abrechnung beantwortet.</t>
        </is>
      </c>
      <c r="X5" s="15">
        <f>IF(A5="","",IFERROR(VLOOKUP(G5,'Vorlagen'!$A$12:$B$14,2,FALSE),"Guten Tag")&amp;" "&amp;F5&amp;",")</f>
        <v/>
      </c>
      <c r="Y5" s="13">
        <f>IF(A5="","",IF(N5="","Keine Frist",IF(Q5="Ja","Erledigt",IF(N5&lt;TODAY(),"Überfällig",IF(N5-TODAY()&lt;=7,"Bald fällig","Offen")))))</f>
        <v/>
      </c>
    </row>
    <row r="6" ht="32" customHeight="1">
      <c r="A6" s="4" t="inlineStr">
        <is>
          <t>IS-2026-003</t>
        </is>
      </c>
      <c r="B6" s="5" t="inlineStr">
        <is>
          <t>Eppendorfer Weg 92</t>
        </is>
      </c>
      <c r="C6" s="4" t="inlineStr">
        <is>
          <t>20259</t>
        </is>
      </c>
      <c r="D6" s="5" t="inlineStr">
        <is>
          <t>Hamburg</t>
        </is>
      </c>
      <c r="E6" s="4" t="inlineStr">
        <is>
          <t>Whg. 3</t>
        </is>
      </c>
      <c r="F6" s="5" t="inlineStr">
        <is>
          <t>Michael Fischer</t>
        </is>
      </c>
      <c r="G6" s="4" t="inlineStr">
        <is>
          <t>Herr</t>
        </is>
      </c>
      <c r="H6" s="5" t="inlineStr">
        <is>
          <t>michael.fischer@example.de</t>
        </is>
      </c>
      <c r="I6" s="5" t="inlineStr">
        <is>
          <t>040 71234589</t>
        </is>
      </c>
      <c r="J6" s="5" t="inlineStr">
        <is>
          <t>Wartung</t>
        </is>
      </c>
      <c r="K6" s="6" t="inlineStr">
        <is>
          <t>Wichtige Information zur Heizungswartung</t>
        </is>
      </c>
      <c r="L6" s="32" t="n">
        <v>46293</v>
      </c>
      <c r="M6" s="32" t="n">
        <v>46295</v>
      </c>
      <c r="N6" s="32" t="n">
        <v>46322</v>
      </c>
      <c r="O6" s="4" t="inlineStr">
        <is>
          <t>E-Mail</t>
        </is>
      </c>
      <c r="P6" s="8">
        <f>IF(A6="","",IF(M6="","Nicht versendet",IF(M6&lt;=TODAY(),"Versendet","Geplant")))</f>
        <v/>
      </c>
      <c r="Q6" s="4" t="inlineStr">
        <is>
          <t>Nein</t>
        </is>
      </c>
      <c r="R6" s="32" t="n"/>
      <c r="S6" s="9" t="n">
        <v>1240</v>
      </c>
      <c r="T6" s="33" t="n">
        <v>0</v>
      </c>
      <c r="U6" s="11">
        <f>IF(A6="","",IFERROR(S6*(1+T6),S6))</f>
        <v/>
      </c>
      <c r="V6" s="5" t="inlineStr">
        <is>
          <t>Julia Wagner</t>
        </is>
      </c>
      <c r="W6" s="6" t="inlineStr">
        <is>
          <t>Zugang zum Heizungsraum wurde angekündigt.</t>
        </is>
      </c>
      <c r="X6" s="12">
        <f>IF(A6="","",IFERROR(VLOOKUP(G6,'Vorlagen'!$A$12:$B$14,2,FALSE),"Guten Tag")&amp;" "&amp;F6&amp;",")</f>
        <v/>
      </c>
      <c r="Y6" s="8">
        <f>IF(A6="","",IF(N6="","Keine Frist",IF(Q6="Ja","Erledigt",IF(N6&lt;TODAY(),"Überfällig",IF(N6-TODAY()&lt;=7,"Bald fällig","Offen")))))</f>
        <v/>
      </c>
    </row>
    <row r="7" ht="32" customHeight="1">
      <c r="A7" s="4" t="inlineStr">
        <is>
          <t>IS-2026-004</t>
        </is>
      </c>
      <c r="B7" s="5" t="inlineStr">
        <is>
          <t>Aachener Straße 251</t>
        </is>
      </c>
      <c r="C7" s="4" t="inlineStr">
        <is>
          <t>50931</t>
        </is>
      </c>
      <c r="D7" s="5" t="inlineStr">
        <is>
          <t>Köln</t>
        </is>
      </c>
      <c r="E7" s="4" t="inlineStr">
        <is>
          <t>Whg. 2. OG rechts</t>
        </is>
      </c>
      <c r="F7" s="5" t="inlineStr">
        <is>
          <t>Andrea Weber</t>
        </is>
      </c>
      <c r="G7" s="4" t="inlineStr">
        <is>
          <t>Frau</t>
        </is>
      </c>
      <c r="H7" s="5" t="inlineStr">
        <is>
          <t>andrea.weber@example.de</t>
        </is>
      </c>
      <c r="I7" s="5" t="inlineStr">
        <is>
          <t>0221 45678122</t>
        </is>
      </c>
      <c r="J7" s="5" t="inlineStr">
        <is>
          <t>Hausordnung</t>
        </is>
      </c>
      <c r="K7" s="6" t="inlineStr">
        <is>
          <t>Information zur aktualisierten Hausordnung</t>
        </is>
      </c>
      <c r="L7" s="32" t="n">
        <v>46267</v>
      </c>
      <c r="M7" s="32" t="n">
        <v>46269</v>
      </c>
      <c r="N7" s="32" t="n"/>
      <c r="O7" s="4" t="inlineStr">
        <is>
          <t>Brief</t>
        </is>
      </c>
      <c r="P7" s="13">
        <f>IF(A7="","",IF(M7="","Nicht versendet",IF(M7&lt;=TODAY(),"Versendet","Geplant")))</f>
        <v/>
      </c>
      <c r="Q7" s="4" t="inlineStr"/>
      <c r="R7" s="32" t="n"/>
      <c r="S7" s="9" t="n">
        <v>895</v>
      </c>
      <c r="T7" s="33" t="n">
        <v>0</v>
      </c>
      <c r="U7" s="14">
        <f>IF(A7="","",IFERROR(S7*(1+T7),S7))</f>
        <v/>
      </c>
      <c r="V7" s="5" t="inlineStr">
        <is>
          <t>Stefan Becker</t>
        </is>
      </c>
      <c r="W7" s="6" t="inlineStr">
        <is>
          <t>Kenntnisnahme ohne Rückmeldefrist.</t>
        </is>
      </c>
      <c r="X7" s="15">
        <f>IF(A7="","",IFERROR(VLOOKUP(G7,'Vorlagen'!$A$12:$B$14,2,FALSE),"Guten Tag")&amp;" "&amp;F7&amp;",")</f>
        <v/>
      </c>
      <c r="Y7" s="13">
        <f>IF(A7="","",IF(N7="","Keine Frist",IF(Q7="Ja","Erledigt",IF(N7&lt;TODAY(),"Überfällig",IF(N7-TODAY()&lt;=7,"Bald fällig","Offen")))))</f>
        <v/>
      </c>
    </row>
    <row r="8" ht="32" customHeight="1">
      <c r="A8" s="4" t="inlineStr">
        <is>
          <t>IS-2026-005</t>
        </is>
      </c>
      <c r="B8" s="5" t="inlineStr">
        <is>
          <t>Mainzer Landstraße 186</t>
        </is>
      </c>
      <c r="C8" s="4" t="inlineStr">
        <is>
          <t>60327</t>
        </is>
      </c>
      <c r="D8" s="5" t="inlineStr">
        <is>
          <t>Frankfurt am Main</t>
        </is>
      </c>
      <c r="E8" s="4" t="inlineStr">
        <is>
          <t>Whg. 8</t>
        </is>
      </c>
      <c r="F8" s="5" t="inlineStr">
        <is>
          <t>Stefan Wagner</t>
        </is>
      </c>
      <c r="G8" s="4" t="inlineStr">
        <is>
          <t>Herr</t>
        </is>
      </c>
      <c r="H8" s="5" t="inlineStr">
        <is>
          <t>stefan.wagner@example.de</t>
        </is>
      </c>
      <c r="I8" s="5" t="inlineStr">
        <is>
          <t>069 81234567</t>
        </is>
      </c>
      <c r="J8" s="5" t="inlineStr">
        <is>
          <t>Mieterhöhung</t>
        </is>
      </c>
      <c r="K8" s="6" t="inlineStr">
        <is>
          <t>Mieterhöhung gemäß Mietspiegel und § 558 BGB</t>
        </is>
      </c>
      <c r="L8" s="32" t="n">
        <v>46298</v>
      </c>
      <c r="M8" s="32" t="n">
        <v>46303</v>
      </c>
      <c r="N8" s="32" t="n">
        <v>46330</v>
      </c>
      <c r="O8" s="4" t="inlineStr">
        <is>
          <t>Einwurf-Einschreiben</t>
        </is>
      </c>
      <c r="P8" s="8">
        <f>IF(A8="","",IF(M8="","Nicht versendet",IF(M8&lt;=TODAY(),"Versendet","Geplant")))</f>
        <v/>
      </c>
      <c r="Q8" s="4" t="inlineStr"/>
      <c r="R8" s="32" t="n"/>
      <c r="S8" s="9" t="n">
        <v>1650</v>
      </c>
      <c r="T8" s="33" t="n">
        <v>0.08500000000000001</v>
      </c>
      <c r="U8" s="11">
        <f>IF(A8="","",IFERROR(S8*(1+T8),S8))</f>
        <v/>
      </c>
      <c r="V8" s="5" t="inlineStr">
        <is>
          <t>Anna Schmidt</t>
        </is>
      </c>
      <c r="W8" s="6" t="inlineStr">
        <is>
          <t>Versand nach abschließender Prüfung vorgesehen.</t>
        </is>
      </c>
      <c r="X8" s="12">
        <f>IF(A8="","",IFERROR(VLOOKUP(G8,'Vorlagen'!$A$12:$B$14,2,FALSE),"Guten Tag")&amp;" "&amp;F8&amp;",")</f>
        <v/>
      </c>
      <c r="Y8" s="8">
        <f>IF(A8="","",IF(N8="","Keine Frist",IF(Q8="Ja","Erledigt",IF(N8&lt;TODAY(),"Überfällig",IF(N8-TODAY()&lt;=7,"Bald fällig","Offen")))))</f>
        <v/>
      </c>
    </row>
    <row r="9" ht="32" customHeight="1">
      <c r="A9" s="4" t="inlineStr">
        <is>
          <t>IS-2026-006</t>
        </is>
      </c>
      <c r="B9" s="5" t="inlineStr">
        <is>
          <t>Königstraße 34</t>
        </is>
      </c>
      <c r="C9" s="4" t="inlineStr">
        <is>
          <t>70173</t>
        </is>
      </c>
      <c r="D9" s="5" t="inlineStr">
        <is>
          <t>Stuttgart</t>
        </is>
      </c>
      <c r="E9" s="4" t="inlineStr">
        <is>
          <t>Whg. 5</t>
        </is>
      </c>
      <c r="F9" s="5" t="inlineStr">
        <is>
          <t>Petra Becker</t>
        </is>
      </c>
      <c r="G9" s="4" t="inlineStr">
        <is>
          <t>Frau</t>
        </is>
      </c>
      <c r="H9" s="5" t="inlineStr">
        <is>
          <t>petra.becker@example.de</t>
        </is>
      </c>
      <c r="I9" s="5" t="inlineStr">
        <is>
          <t>0711 23567890</t>
        </is>
      </c>
      <c r="J9" s="5" t="inlineStr">
        <is>
          <t>Wartung</t>
        </is>
      </c>
      <c r="K9" s="6" t="inlineStr">
        <is>
          <t>Ankündigung der Rauchwarnmelderprüfung</t>
        </is>
      </c>
      <c r="L9" s="32" t="n">
        <v>46300</v>
      </c>
      <c r="M9" s="32" t="n">
        <v>46301</v>
      </c>
      <c r="N9" s="32" t="n">
        <v>46301</v>
      </c>
      <c r="O9" s="4" t="inlineStr">
        <is>
          <t>E-Mail</t>
        </is>
      </c>
      <c r="P9" s="13">
        <f>IF(A9="","",IF(M9="","Nicht versendet",IF(M9&lt;=TODAY(),"Versendet","Geplant")))</f>
        <v/>
      </c>
      <c r="Q9" s="4" t="inlineStr">
        <is>
          <t>Nein</t>
        </is>
      </c>
      <c r="R9" s="32" t="n"/>
      <c r="S9" s="9" t="n">
        <v>1120</v>
      </c>
      <c r="T9" s="33" t="n">
        <v>0</v>
      </c>
      <c r="U9" s="14">
        <f>IF(A9="","",IFERROR(S9*(1+T9),S9))</f>
        <v/>
      </c>
      <c r="V9" s="5" t="inlineStr">
        <is>
          <t>Katrin Schulz</t>
        </is>
      </c>
      <c r="W9" s="6" t="inlineStr">
        <is>
          <t>Kein Rücklauf zum angekündigten Termin.</t>
        </is>
      </c>
      <c r="X9" s="15">
        <f>IF(A9="","",IFERROR(VLOOKUP(G9,'Vorlagen'!$A$12:$B$14,2,FALSE),"Guten Tag")&amp;" "&amp;F9&amp;",")</f>
        <v/>
      </c>
      <c r="Y9" s="13">
        <f>IF(A9="","",IF(N9="","Keine Frist",IF(Q9="Ja","Erledigt",IF(N9&lt;TODAY(),"Überfällig",IF(N9-TODAY()&lt;=7,"Bald fällig","Offen")))))</f>
        <v/>
      </c>
    </row>
    <row r="10" ht="32" customHeight="1">
      <c r="A10" s="4" t="inlineStr">
        <is>
          <t>IS-2026-007</t>
        </is>
      </c>
      <c r="B10" s="5" t="inlineStr">
        <is>
          <t>Kaiserswerther Straße 191</t>
        </is>
      </c>
      <c r="C10" s="4" t="inlineStr">
        <is>
          <t>40474</t>
        </is>
      </c>
      <c r="D10" s="5" t="inlineStr">
        <is>
          <t>Düsseldorf</t>
        </is>
      </c>
      <c r="E10" s="4" t="inlineStr">
        <is>
          <t>Whg. 7</t>
        </is>
      </c>
      <c r="F10" s="5" t="inlineStr">
        <is>
          <t>Andreas Hoffmann</t>
        </is>
      </c>
      <c r="G10" s="4" t="inlineStr">
        <is>
          <t>Herr</t>
        </is>
      </c>
      <c r="H10" s="5" t="inlineStr">
        <is>
          <t>andreas.hoffmann@example.de</t>
        </is>
      </c>
      <c r="I10" s="5" t="inlineStr">
        <is>
          <t>0211 97834561</t>
        </is>
      </c>
      <c r="J10" s="5" t="inlineStr">
        <is>
          <t>WEG-Information</t>
        </is>
      </c>
      <c r="K10" s="6" t="inlineStr">
        <is>
          <t>WEG- und Hausverwaltungsinformation</t>
        </is>
      </c>
      <c r="L10" s="32" t="n">
        <v>46232</v>
      </c>
      <c r="M10" s="32" t="n">
        <v>46237</v>
      </c>
      <c r="N10" s="32" t="n"/>
      <c r="O10" s="4" t="inlineStr">
        <is>
          <t>Portal</t>
        </is>
      </c>
      <c r="P10" s="8">
        <f>IF(A10="","",IF(M10="","Nicht versendet",IF(M10&lt;=TODAY(),"Versendet","Geplant")))</f>
        <v/>
      </c>
      <c r="Q10" s="4" t="inlineStr">
        <is>
          <t>Ja</t>
        </is>
      </c>
      <c r="R10" s="32" t="n">
        <v>46257</v>
      </c>
      <c r="S10" s="9" t="n">
        <v>1350</v>
      </c>
      <c r="T10" s="33" t="n">
        <v>0</v>
      </c>
      <c r="U10" s="11">
        <f>IF(A10="","",IFERROR(S10*(1+T10),S10))</f>
        <v/>
      </c>
      <c r="V10" s="5" t="inlineStr">
        <is>
          <t>Julia Wagner</t>
        </is>
      </c>
      <c r="W10" s="6" t="inlineStr">
        <is>
          <t>Information im Portal bestätigt.</t>
        </is>
      </c>
      <c r="X10" s="12">
        <f>IF(A10="","",IFERROR(VLOOKUP(G10,'Vorlagen'!$A$12:$B$14,2,FALSE),"Guten Tag")&amp;" "&amp;F10&amp;",")</f>
        <v/>
      </c>
      <c r="Y10" s="8">
        <f>IF(A10="","",IF(N10="","Keine Frist",IF(Q10="Ja","Erledigt",IF(N10&lt;TODAY(),"Überfällig",IF(N10-TODAY()&lt;=7,"Bald fällig","Offen")))))</f>
        <v/>
      </c>
    </row>
    <row r="11" ht="32" customHeight="1">
      <c r="A11" s="4" t="inlineStr">
        <is>
          <t>IS-2026-008</t>
        </is>
      </c>
      <c r="B11" s="5" t="inlineStr">
        <is>
          <t>Karl-Liebknecht-Straße 48</t>
        </is>
      </c>
      <c r="C11" s="4" t="inlineStr">
        <is>
          <t>04107</t>
        </is>
      </c>
      <c r="D11" s="5" t="inlineStr">
        <is>
          <t>Leipzig</t>
        </is>
      </c>
      <c r="E11" s="4" t="inlineStr">
        <is>
          <t>Whg. 10</t>
        </is>
      </c>
      <c r="F11" s="5" t="inlineStr">
        <is>
          <t>Claudia Schäfer</t>
        </is>
      </c>
      <c r="G11" s="4" t="inlineStr">
        <is>
          <t>Frau</t>
        </is>
      </c>
      <c r="H11" s="5" t="inlineStr">
        <is>
          <t>claudia.schaefer@example.de</t>
        </is>
      </c>
      <c r="I11" s="5" t="inlineStr">
        <is>
          <t>0341 3456782</t>
        </is>
      </c>
      <c r="J11" s="5" t="inlineStr">
        <is>
          <t>Mietvertrag</t>
        </is>
      </c>
      <c r="K11" s="6" t="inlineStr">
        <is>
          <t>Mietvertragsänderung zur schriftlichen Bestätigung</t>
        </is>
      </c>
      <c r="L11" s="32" t="n">
        <v>46287</v>
      </c>
      <c r="M11" s="32" t="n"/>
      <c r="N11" s="32" t="n">
        <v>46312</v>
      </c>
      <c r="O11" s="4" t="inlineStr">
        <is>
          <t>Brief</t>
        </is>
      </c>
      <c r="P11" s="13">
        <f>IF(A11="","",IF(M11="","Nicht versendet",IF(M11&lt;=TODAY(),"Versendet","Geplant")))</f>
        <v/>
      </c>
      <c r="Q11" s="4" t="inlineStr">
        <is>
          <t>Ja</t>
        </is>
      </c>
      <c r="R11" s="32" t="n">
        <v>46300</v>
      </c>
      <c r="S11" s="9" t="n">
        <v>1040</v>
      </c>
      <c r="T11" s="33" t="n">
        <v>0</v>
      </c>
      <c r="U11" s="14">
        <f>IF(A11="","",IFERROR(S11*(1+T11),S11))</f>
        <v/>
      </c>
      <c r="V11" s="5" t="inlineStr">
        <is>
          <t>Stefan Becker</t>
        </is>
      </c>
      <c r="W11" s="6" t="inlineStr">
        <is>
          <t>Bestätigung liegt vor, Versanddatum bitte prüfen.</t>
        </is>
      </c>
      <c r="X11" s="15">
        <f>IF(A11="","",IFERROR(VLOOKUP(G11,'Vorlagen'!$A$12:$B$14,2,FALSE),"Guten Tag")&amp;" "&amp;F11&amp;",")</f>
        <v/>
      </c>
      <c r="Y11" s="13">
        <f>IF(A11="","",IF(N11="","Keine Frist",IF(Q11="Ja","Erledigt",IF(N11&lt;TODAY(),"Überfällig",IF(N11-TODAY()&lt;=7,"Bald fällig","Offen")))))</f>
        <v/>
      </c>
    </row>
    <row r="12" ht="32" customHeight="1">
      <c r="A12" s="4" t="inlineStr">
        <is>
          <t>IS-2026-009</t>
        </is>
      </c>
      <c r="B12" s="5" t="inlineStr">
        <is>
          <t>Prager Straße 18</t>
        </is>
      </c>
      <c r="C12" s="4" t="inlineStr">
        <is>
          <t>01069</t>
        </is>
      </c>
      <c r="D12" s="5" t="inlineStr">
        <is>
          <t>Dresden</t>
        </is>
      </c>
      <c r="E12" s="4" t="inlineStr">
        <is>
          <t>Whg. 6</t>
        </is>
      </c>
      <c r="F12" s="5" t="inlineStr">
        <is>
          <t>Markus Bauer</t>
        </is>
      </c>
      <c r="G12" s="4" t="inlineStr">
        <is>
          <t>Herr</t>
        </is>
      </c>
      <c r="H12" s="5" t="inlineStr">
        <is>
          <t>markus.bauer@example.de</t>
        </is>
      </c>
      <c r="I12" s="5" t="inlineStr">
        <is>
          <t>0351 5647891</t>
        </is>
      </c>
      <c r="J12" s="5" t="inlineStr">
        <is>
          <t>Instandhaltung</t>
        </is>
      </c>
      <c r="K12" s="6" t="inlineStr">
        <is>
          <t>Ankündigung von Instandhaltungsarbeiten</t>
        </is>
      </c>
      <c r="L12" s="32" t="n">
        <v>46291</v>
      </c>
      <c r="M12" s="32" t="n">
        <v>46292</v>
      </c>
      <c r="N12" s="32" t="n">
        <v>46297</v>
      </c>
      <c r="O12" s="4" t="inlineStr">
        <is>
          <t>Einwurf-Einschreiben</t>
        </is>
      </c>
      <c r="P12" s="8">
        <f>IF(A12="","",IF(M12="","Nicht versendet",IF(M12&lt;=TODAY(),"Versendet","Geplant")))</f>
        <v/>
      </c>
      <c r="Q12" s="4" t="inlineStr">
        <is>
          <t>Nein</t>
        </is>
      </c>
      <c r="R12" s="32" t="n"/>
      <c r="S12" s="9" t="n">
        <v>1280</v>
      </c>
      <c r="T12" s="33" t="n">
        <v>0</v>
      </c>
      <c r="U12" s="11">
        <f>IF(A12="","",IFERROR(S12*(1+T12),S12))</f>
        <v/>
      </c>
      <c r="V12" s="5" t="inlineStr">
        <is>
          <t>Katrin Schulz</t>
        </is>
      </c>
      <c r="W12" s="6" t="inlineStr">
        <is>
          <t>Rückmeldung zum Zugangstermin steht aus.</t>
        </is>
      </c>
      <c r="X12" s="12">
        <f>IF(A12="","",IFERROR(VLOOKUP(G12,'Vorlagen'!$A$12:$B$14,2,FALSE),"Guten Tag")&amp;" "&amp;F12&amp;",")</f>
        <v/>
      </c>
      <c r="Y12" s="8">
        <f>IF(A12="","",IF(N12="","Keine Frist",IF(Q12="Ja","Erledigt",IF(N12&lt;TODAY(),"Überfällig",IF(N12-TODAY()&lt;=7,"Bald fällig","Offen")))))</f>
        <v/>
      </c>
    </row>
    <row r="13" ht="32" customHeight="1">
      <c r="A13" s="4" t="inlineStr">
        <is>
          <t>IS-2026-010</t>
        </is>
      </c>
      <c r="B13" s="5" t="inlineStr">
        <is>
          <t>Lister Meile 48</t>
        </is>
      </c>
      <c r="C13" s="4" t="inlineStr">
        <is>
          <t>30161</t>
        </is>
      </c>
      <c r="D13" s="5" t="inlineStr">
        <is>
          <t>Hannover</t>
        </is>
      </c>
      <c r="E13" s="4" t="inlineStr">
        <is>
          <t>Whg. 1. OG</t>
        </is>
      </c>
      <c r="F13" s="5" t="inlineStr">
        <is>
          <t>Nicole Richter</t>
        </is>
      </c>
      <c r="G13" s="4" t="inlineStr">
        <is>
          <t>Frau</t>
        </is>
      </c>
      <c r="H13" s="5" t="inlineStr">
        <is>
          <t>nicole.richter@example.de</t>
        </is>
      </c>
      <c r="I13" s="5" t="inlineStr">
        <is>
          <t>0511 6789123</t>
        </is>
      </c>
      <c r="J13" s="5" t="inlineStr">
        <is>
          <t>Nebenkostenabrechnung</t>
        </is>
      </c>
      <c r="K13" s="6" t="inlineStr">
        <is>
          <t>Information zur Betriebskostenabrechnung 2026</t>
        </is>
      </c>
      <c r="L13" s="32" t="n">
        <v>46297</v>
      </c>
      <c r="M13" s="32" t="n"/>
      <c r="N13" s="32" t="n">
        <v>46304</v>
      </c>
      <c r="O13" s="4" t="inlineStr">
        <is>
          <t>E-Mail</t>
        </is>
      </c>
      <c r="P13" s="13">
        <f>IF(A13="","",IF(M13="","Nicht versendet",IF(M13&lt;=TODAY(),"Versendet","Geplant")))</f>
        <v/>
      </c>
      <c r="Q13" s="4" t="inlineStr"/>
      <c r="R13" s="32" t="n"/>
      <c r="S13" s="9" t="n">
        <v>780</v>
      </c>
      <c r="T13" s="33" t="n">
        <v>0</v>
      </c>
      <c r="U13" s="14">
        <f>IF(A13="","",IFERROR(S13*(1+T13),S13))</f>
        <v/>
      </c>
      <c r="V13" s="5" t="inlineStr">
        <is>
          <t>Anna Schmidt</t>
        </is>
      </c>
      <c r="W13" s="6" t="inlineStr">
        <is>
          <t>Versand nach Freigabe der Unterlagen.</t>
        </is>
      </c>
      <c r="X13" s="15">
        <f>IF(A13="","",IFERROR(VLOOKUP(G13,'Vorlagen'!$A$12:$B$14,2,FALSE),"Guten Tag")&amp;" "&amp;F13&amp;",")</f>
        <v/>
      </c>
      <c r="Y13" s="13">
        <f>IF(A13="","",IF(N13="","Keine Frist",IF(Q13="Ja","Erledigt",IF(N13&lt;TODAY(),"Überfällig",IF(N13-TODAY()&lt;=7,"Bald fällig","Offen")))))</f>
        <v/>
      </c>
    </row>
    <row r="14" ht="32" customHeight="1">
      <c r="A14" s="4" t="n"/>
      <c r="B14" s="5" t="n"/>
      <c r="C14" s="4" t="n"/>
      <c r="D14" s="5" t="n"/>
      <c r="E14" s="4" t="n"/>
      <c r="F14" s="5" t="n"/>
      <c r="G14" s="4" t="n"/>
      <c r="H14" s="5" t="n"/>
      <c r="I14" s="5" t="n"/>
      <c r="J14" s="5" t="n"/>
      <c r="K14" s="6" t="n"/>
      <c r="L14" s="32" t="n"/>
      <c r="M14" s="32" t="n"/>
      <c r="N14" s="32" t="n"/>
      <c r="O14" s="4" t="n"/>
      <c r="P14" s="8">
        <f>IF(A14="","",IF(M14="","Nicht versendet",IF(M14&lt;=TODAY(),"Versendet","Geplant")))</f>
        <v/>
      </c>
      <c r="Q14" s="4" t="n"/>
      <c r="R14" s="32" t="n"/>
      <c r="S14" s="9" t="n"/>
      <c r="T14" s="33" t="n"/>
      <c r="U14" s="11">
        <f>IF(A14="","",IFERROR(S14*(1+T14),S14))</f>
        <v/>
      </c>
      <c r="V14" s="5" t="n"/>
      <c r="W14" s="6" t="n"/>
      <c r="X14" s="12">
        <f>IF(A14="","",IFERROR(VLOOKUP(G14,'Vorlagen'!$A$12:$B$14,2,FALSE),"Guten Tag")&amp;" "&amp;F14&amp;",")</f>
        <v/>
      </c>
      <c r="Y14" s="8">
        <f>IF(A14="","",IF(N14="","Keine Frist",IF(Q14="Ja","Erledigt",IF(N14&lt;TODAY(),"Überfällig",IF(N14-TODAY()&lt;=7,"Bald fällig","Offen")))))</f>
        <v/>
      </c>
    </row>
    <row r="15" ht="32" customHeight="1">
      <c r="A15" s="4" t="n"/>
      <c r="B15" s="5" t="n"/>
      <c r="C15" s="4" t="n"/>
      <c r="D15" s="5" t="n"/>
      <c r="E15" s="4" t="n"/>
      <c r="F15" s="5" t="n"/>
      <c r="G15" s="4" t="n"/>
      <c r="H15" s="5" t="n"/>
      <c r="I15" s="5" t="n"/>
      <c r="J15" s="5" t="n"/>
      <c r="K15" s="6" t="n"/>
      <c r="L15" s="32" t="n"/>
      <c r="M15" s="32" t="n"/>
      <c r="N15" s="32" t="n"/>
      <c r="O15" s="4" t="n"/>
      <c r="P15" s="13">
        <f>IF(A15="","",IF(M15="","Nicht versendet",IF(M15&lt;=TODAY(),"Versendet","Geplant")))</f>
        <v/>
      </c>
      <c r="Q15" s="4" t="n"/>
      <c r="R15" s="32" t="n"/>
      <c r="S15" s="9" t="n"/>
      <c r="T15" s="33" t="n"/>
      <c r="U15" s="14">
        <f>IF(A15="","",IFERROR(S15*(1+T15),S15))</f>
        <v/>
      </c>
      <c r="V15" s="5" t="n"/>
      <c r="W15" s="6" t="n"/>
      <c r="X15" s="15">
        <f>IF(A15="","",IFERROR(VLOOKUP(G15,'Vorlagen'!$A$12:$B$14,2,FALSE),"Guten Tag")&amp;" "&amp;F15&amp;",")</f>
        <v/>
      </c>
      <c r="Y15" s="13">
        <f>IF(A15="","",IF(N15="","Keine Frist",IF(Q15="Ja","Erledigt",IF(N15&lt;TODAY(),"Überfällig",IF(N15-TODAY()&lt;=7,"Bald fällig","Offen")))))</f>
        <v/>
      </c>
    </row>
    <row r="16" ht="32" customHeight="1">
      <c r="A16" s="4" t="n"/>
      <c r="B16" s="5" t="n"/>
      <c r="C16" s="4" t="n"/>
      <c r="D16" s="5" t="n"/>
      <c r="E16" s="4" t="n"/>
      <c r="F16" s="5" t="n"/>
      <c r="G16" s="4" t="n"/>
      <c r="H16" s="5" t="n"/>
      <c r="I16" s="5" t="n"/>
      <c r="J16" s="5" t="n"/>
      <c r="K16" s="6" t="n"/>
      <c r="L16" s="32" t="n"/>
      <c r="M16" s="32" t="n"/>
      <c r="N16" s="32" t="n"/>
      <c r="O16" s="4" t="n"/>
      <c r="P16" s="8">
        <f>IF(A16="","",IF(M16="","Nicht versendet",IF(M16&lt;=TODAY(),"Versendet","Geplant")))</f>
        <v/>
      </c>
      <c r="Q16" s="4" t="n"/>
      <c r="R16" s="32" t="n"/>
      <c r="S16" s="9" t="n"/>
      <c r="T16" s="33" t="n"/>
      <c r="U16" s="11">
        <f>IF(A16="","",IFERROR(S16*(1+T16),S16))</f>
        <v/>
      </c>
      <c r="V16" s="5" t="n"/>
      <c r="W16" s="6" t="n"/>
      <c r="X16" s="12">
        <f>IF(A16="","",IFERROR(VLOOKUP(G16,'Vorlagen'!$A$12:$B$14,2,FALSE),"Guten Tag")&amp;" "&amp;F16&amp;",")</f>
        <v/>
      </c>
      <c r="Y16" s="8">
        <f>IF(A16="","",IF(N16="","Keine Frist",IF(Q16="Ja","Erledigt",IF(N16&lt;TODAY(),"Überfällig",IF(N16-TODAY()&lt;=7,"Bald fällig","Offen")))))</f>
        <v/>
      </c>
    </row>
    <row r="17" ht="32" customHeight="1">
      <c r="A17" s="4" t="n"/>
      <c r="B17" s="5" t="n"/>
      <c r="C17" s="4" t="n"/>
      <c r="D17" s="5" t="n"/>
      <c r="E17" s="4" t="n"/>
      <c r="F17" s="5" t="n"/>
      <c r="G17" s="4" t="n"/>
      <c r="H17" s="5" t="n"/>
      <c r="I17" s="5" t="n"/>
      <c r="J17" s="5" t="n"/>
      <c r="K17" s="6" t="n"/>
      <c r="L17" s="32" t="n"/>
      <c r="M17" s="32" t="n"/>
      <c r="N17" s="32" t="n"/>
      <c r="O17" s="4" t="n"/>
      <c r="P17" s="13">
        <f>IF(A17="","",IF(M17="","Nicht versendet",IF(M17&lt;=TODAY(),"Versendet","Geplant")))</f>
        <v/>
      </c>
      <c r="Q17" s="4" t="n"/>
      <c r="R17" s="32" t="n"/>
      <c r="S17" s="9" t="n"/>
      <c r="T17" s="33" t="n"/>
      <c r="U17" s="14">
        <f>IF(A17="","",IFERROR(S17*(1+T17),S17))</f>
        <v/>
      </c>
      <c r="V17" s="5" t="n"/>
      <c r="W17" s="6" t="n"/>
      <c r="X17" s="15">
        <f>IF(A17="","",IFERROR(VLOOKUP(G17,'Vorlagen'!$A$12:$B$14,2,FALSE),"Guten Tag")&amp;" "&amp;F17&amp;",")</f>
        <v/>
      </c>
      <c r="Y17" s="13">
        <f>IF(A17="","",IF(N17="","Keine Frist",IF(Q17="Ja","Erledigt",IF(N17&lt;TODAY(),"Überfällig",IF(N17-TODAY()&lt;=7,"Bald fällig","Offen")))))</f>
        <v/>
      </c>
    </row>
    <row r="18" ht="32" customHeight="1">
      <c r="A18" s="4" t="n"/>
      <c r="B18" s="5" t="n"/>
      <c r="C18" s="4" t="n"/>
      <c r="D18" s="5" t="n"/>
      <c r="E18" s="4" t="n"/>
      <c r="F18" s="5" t="n"/>
      <c r="G18" s="4" t="n"/>
      <c r="H18" s="5" t="n"/>
      <c r="I18" s="5" t="n"/>
      <c r="J18" s="5" t="n"/>
      <c r="K18" s="6" t="n"/>
      <c r="L18" s="32" t="n"/>
      <c r="M18" s="32" t="n"/>
      <c r="N18" s="32" t="n"/>
      <c r="O18" s="4" t="n"/>
      <c r="P18" s="8">
        <f>IF(A18="","",IF(M18="","Nicht versendet",IF(M18&lt;=TODAY(),"Versendet","Geplant")))</f>
        <v/>
      </c>
      <c r="Q18" s="4" t="n"/>
      <c r="R18" s="32" t="n"/>
      <c r="S18" s="9" t="n"/>
      <c r="T18" s="33" t="n"/>
      <c r="U18" s="11">
        <f>IF(A18="","",IFERROR(S18*(1+T18),S18))</f>
        <v/>
      </c>
      <c r="V18" s="5" t="n"/>
      <c r="W18" s="6" t="n"/>
      <c r="X18" s="12">
        <f>IF(A18="","",IFERROR(VLOOKUP(G18,'Vorlagen'!$A$12:$B$14,2,FALSE),"Guten Tag")&amp;" "&amp;F18&amp;",")</f>
        <v/>
      </c>
      <c r="Y18" s="8">
        <f>IF(A18="","",IF(N18="","Keine Frist",IF(Q18="Ja","Erledigt",IF(N18&lt;TODAY(),"Überfällig",IF(N18-TODAY()&lt;=7,"Bald fällig","Offen")))))</f>
        <v/>
      </c>
    </row>
    <row r="19" ht="32" customHeight="1">
      <c r="A19" s="4" t="n"/>
      <c r="B19" s="5" t="n"/>
      <c r="C19" s="4" t="n"/>
      <c r="D19" s="5" t="n"/>
      <c r="E19" s="4" t="n"/>
      <c r="F19" s="5" t="n"/>
      <c r="G19" s="4" t="n"/>
      <c r="H19" s="5" t="n"/>
      <c r="I19" s="5" t="n"/>
      <c r="J19" s="5" t="n"/>
      <c r="K19" s="6" t="n"/>
      <c r="L19" s="32" t="n"/>
      <c r="M19" s="32" t="n"/>
      <c r="N19" s="32" t="n"/>
      <c r="O19" s="4" t="n"/>
      <c r="P19" s="13">
        <f>IF(A19="","",IF(M19="","Nicht versendet",IF(M19&lt;=TODAY(),"Versendet","Geplant")))</f>
        <v/>
      </c>
      <c r="Q19" s="4" t="n"/>
      <c r="R19" s="32" t="n"/>
      <c r="S19" s="9" t="n"/>
      <c r="T19" s="33" t="n"/>
      <c r="U19" s="14">
        <f>IF(A19="","",IFERROR(S19*(1+T19),S19))</f>
        <v/>
      </c>
      <c r="V19" s="5" t="n"/>
      <c r="W19" s="6" t="n"/>
      <c r="X19" s="15">
        <f>IF(A19="","",IFERROR(VLOOKUP(G19,'Vorlagen'!$A$12:$B$14,2,FALSE),"Guten Tag")&amp;" "&amp;F19&amp;",")</f>
        <v/>
      </c>
      <c r="Y19" s="13">
        <f>IF(A19="","",IF(N19="","Keine Frist",IF(Q19="Ja","Erledigt",IF(N19&lt;TODAY(),"Überfällig",IF(N19-TODAY()&lt;=7,"Bald fällig","Offen")))))</f>
        <v/>
      </c>
    </row>
    <row r="20" ht="32" customHeight="1">
      <c r="A20" s="4" t="n"/>
      <c r="B20" s="5" t="n"/>
      <c r="C20" s="4" t="n"/>
      <c r="D20" s="5" t="n"/>
      <c r="E20" s="4" t="n"/>
      <c r="F20" s="5" t="n"/>
      <c r="G20" s="4" t="n"/>
      <c r="H20" s="5" t="n"/>
      <c r="I20" s="5" t="n"/>
      <c r="J20" s="5" t="n"/>
      <c r="K20" s="6" t="n"/>
      <c r="L20" s="32" t="n"/>
      <c r="M20" s="32" t="n"/>
      <c r="N20" s="32" t="n"/>
      <c r="O20" s="4" t="n"/>
      <c r="P20" s="8">
        <f>IF(A20="","",IF(M20="","Nicht versendet",IF(M20&lt;=TODAY(),"Versendet","Geplant")))</f>
        <v/>
      </c>
      <c r="Q20" s="4" t="n"/>
      <c r="R20" s="32" t="n"/>
      <c r="S20" s="9" t="n"/>
      <c r="T20" s="33" t="n"/>
      <c r="U20" s="11">
        <f>IF(A20="","",IFERROR(S20*(1+T20),S20))</f>
        <v/>
      </c>
      <c r="V20" s="5" t="n"/>
      <c r="W20" s="6" t="n"/>
      <c r="X20" s="12">
        <f>IF(A20="","",IFERROR(VLOOKUP(G20,'Vorlagen'!$A$12:$B$14,2,FALSE),"Guten Tag")&amp;" "&amp;F20&amp;",")</f>
        <v/>
      </c>
      <c r="Y20" s="8">
        <f>IF(A20="","",IF(N20="","Keine Frist",IF(Q20="Ja","Erledigt",IF(N20&lt;TODAY(),"Überfällig",IF(N20-TODAY()&lt;=7,"Bald fällig","Offen")))))</f>
        <v/>
      </c>
    </row>
    <row r="21" ht="32" customHeight="1">
      <c r="A21" s="4" t="n"/>
      <c r="B21" s="5" t="n"/>
      <c r="C21" s="4" t="n"/>
      <c r="D21" s="5" t="n"/>
      <c r="E21" s="4" t="n"/>
      <c r="F21" s="5" t="n"/>
      <c r="G21" s="4" t="n"/>
      <c r="H21" s="5" t="n"/>
      <c r="I21" s="5" t="n"/>
      <c r="J21" s="5" t="n"/>
      <c r="K21" s="6" t="n"/>
      <c r="L21" s="32" t="n"/>
      <c r="M21" s="32" t="n"/>
      <c r="N21" s="32" t="n"/>
      <c r="O21" s="4" t="n"/>
      <c r="P21" s="13">
        <f>IF(A21="","",IF(M21="","Nicht versendet",IF(M21&lt;=TODAY(),"Versendet","Geplant")))</f>
        <v/>
      </c>
      <c r="Q21" s="4" t="n"/>
      <c r="R21" s="32" t="n"/>
      <c r="S21" s="9" t="n"/>
      <c r="T21" s="33" t="n"/>
      <c r="U21" s="14">
        <f>IF(A21="","",IFERROR(S21*(1+T21),S21))</f>
        <v/>
      </c>
      <c r="V21" s="5" t="n"/>
      <c r="W21" s="6" t="n"/>
      <c r="X21" s="15">
        <f>IF(A21="","",IFERROR(VLOOKUP(G21,'Vorlagen'!$A$12:$B$14,2,FALSE),"Guten Tag")&amp;" "&amp;F21&amp;",")</f>
        <v/>
      </c>
      <c r="Y21" s="13">
        <f>IF(A21="","",IF(N21="","Keine Frist",IF(Q21="Ja","Erledigt",IF(N21&lt;TODAY(),"Überfällig",IF(N21-TODAY()&lt;=7,"Bald fällig","Offen")))))</f>
        <v/>
      </c>
    </row>
    <row r="22" ht="32" customHeight="1">
      <c r="A22" s="4" t="n"/>
      <c r="B22" s="5" t="n"/>
      <c r="C22" s="4" t="n"/>
      <c r="D22" s="5" t="n"/>
      <c r="E22" s="4" t="n"/>
      <c r="F22" s="5" t="n"/>
      <c r="G22" s="4" t="n"/>
      <c r="H22" s="5" t="n"/>
      <c r="I22" s="5" t="n"/>
      <c r="J22" s="5" t="n"/>
      <c r="K22" s="6" t="n"/>
      <c r="L22" s="32" t="n"/>
      <c r="M22" s="32" t="n"/>
      <c r="N22" s="32" t="n"/>
      <c r="O22" s="4" t="n"/>
      <c r="P22" s="8">
        <f>IF(A22="","",IF(M22="","Nicht versendet",IF(M22&lt;=TODAY(),"Versendet","Geplant")))</f>
        <v/>
      </c>
      <c r="Q22" s="4" t="n"/>
      <c r="R22" s="32" t="n"/>
      <c r="S22" s="9" t="n"/>
      <c r="T22" s="33" t="n"/>
      <c r="U22" s="11">
        <f>IF(A22="","",IFERROR(S22*(1+T22),S22))</f>
        <v/>
      </c>
      <c r="V22" s="5" t="n"/>
      <c r="W22" s="6" t="n"/>
      <c r="X22" s="12">
        <f>IF(A22="","",IFERROR(VLOOKUP(G22,'Vorlagen'!$A$12:$B$14,2,FALSE),"Guten Tag")&amp;" "&amp;F22&amp;",")</f>
        <v/>
      </c>
      <c r="Y22" s="8">
        <f>IF(A22="","",IF(N22="","Keine Frist",IF(Q22="Ja","Erledigt",IF(N22&lt;TODAY(),"Überfällig",IF(N22-TODAY()&lt;=7,"Bald fällig","Offen")))))</f>
        <v/>
      </c>
    </row>
    <row r="23" ht="32" customHeight="1">
      <c r="A23" s="4" t="n"/>
      <c r="B23" s="5" t="n"/>
      <c r="C23" s="4" t="n"/>
      <c r="D23" s="5" t="n"/>
      <c r="E23" s="4" t="n"/>
      <c r="F23" s="5" t="n"/>
      <c r="G23" s="4" t="n"/>
      <c r="H23" s="5" t="n"/>
      <c r="I23" s="5" t="n"/>
      <c r="J23" s="5" t="n"/>
      <c r="K23" s="6" t="n"/>
      <c r="L23" s="32" t="n"/>
      <c r="M23" s="32" t="n"/>
      <c r="N23" s="32" t="n"/>
      <c r="O23" s="4" t="n"/>
      <c r="P23" s="13">
        <f>IF(A23="","",IF(M23="","Nicht versendet",IF(M23&lt;=TODAY(),"Versendet","Geplant")))</f>
        <v/>
      </c>
      <c r="Q23" s="4" t="n"/>
      <c r="R23" s="32" t="n"/>
      <c r="S23" s="9" t="n"/>
      <c r="T23" s="33" t="n"/>
      <c r="U23" s="14">
        <f>IF(A23="","",IFERROR(S23*(1+T23),S23))</f>
        <v/>
      </c>
      <c r="V23" s="5" t="n"/>
      <c r="W23" s="6" t="n"/>
      <c r="X23" s="15">
        <f>IF(A23="","",IFERROR(VLOOKUP(G23,'Vorlagen'!$A$12:$B$14,2,FALSE),"Guten Tag")&amp;" "&amp;F23&amp;",")</f>
        <v/>
      </c>
      <c r="Y23" s="13">
        <f>IF(A23="","",IF(N23="","Keine Frist",IF(Q23="Ja","Erledigt",IF(N23&lt;TODAY(),"Überfällig",IF(N23-TODAY()&lt;=7,"Bald fällig","Offen")))))</f>
        <v/>
      </c>
    </row>
    <row r="24" ht="32" customHeight="1">
      <c r="A24" s="4" t="n"/>
      <c r="B24" s="5" t="n"/>
      <c r="C24" s="4" t="n"/>
      <c r="D24" s="5" t="n"/>
      <c r="E24" s="4" t="n"/>
      <c r="F24" s="5" t="n"/>
      <c r="G24" s="4" t="n"/>
      <c r="H24" s="5" t="n"/>
      <c r="I24" s="5" t="n"/>
      <c r="J24" s="5" t="n"/>
      <c r="K24" s="6" t="n"/>
      <c r="L24" s="32" t="n"/>
      <c r="M24" s="32" t="n"/>
      <c r="N24" s="32" t="n"/>
      <c r="O24" s="4" t="n"/>
      <c r="P24" s="8">
        <f>IF(A24="","",IF(M24="","Nicht versendet",IF(M24&lt;=TODAY(),"Versendet","Geplant")))</f>
        <v/>
      </c>
      <c r="Q24" s="4" t="n"/>
      <c r="R24" s="32" t="n"/>
      <c r="S24" s="9" t="n"/>
      <c r="T24" s="33" t="n"/>
      <c r="U24" s="11">
        <f>IF(A24="","",IFERROR(S24*(1+T24),S24))</f>
        <v/>
      </c>
      <c r="V24" s="5" t="n"/>
      <c r="W24" s="6" t="n"/>
      <c r="X24" s="12">
        <f>IF(A24="","",IFERROR(VLOOKUP(G24,'Vorlagen'!$A$12:$B$14,2,FALSE),"Guten Tag")&amp;" "&amp;F24&amp;",")</f>
        <v/>
      </c>
      <c r="Y24" s="8">
        <f>IF(A24="","",IF(N24="","Keine Frist",IF(Q24="Ja","Erledigt",IF(N24&lt;TODAY(),"Überfällig",IF(N24-TODAY()&lt;=7,"Bald fällig","Offen")))))</f>
        <v/>
      </c>
    </row>
    <row r="25" ht="32" customHeight="1">
      <c r="A25" s="4" t="n"/>
      <c r="B25" s="5" t="n"/>
      <c r="C25" s="4" t="n"/>
      <c r="D25" s="5" t="n"/>
      <c r="E25" s="4" t="n"/>
      <c r="F25" s="5" t="n"/>
      <c r="G25" s="4" t="n"/>
      <c r="H25" s="5" t="n"/>
      <c r="I25" s="5" t="n"/>
      <c r="J25" s="5" t="n"/>
      <c r="K25" s="6" t="n"/>
      <c r="L25" s="32" t="n"/>
      <c r="M25" s="32" t="n"/>
      <c r="N25" s="32" t="n"/>
      <c r="O25" s="4" t="n"/>
      <c r="P25" s="13">
        <f>IF(A25="","",IF(M25="","Nicht versendet",IF(M25&lt;=TODAY(),"Versendet","Geplant")))</f>
        <v/>
      </c>
      <c r="Q25" s="4" t="n"/>
      <c r="R25" s="32" t="n"/>
      <c r="S25" s="9" t="n"/>
      <c r="T25" s="33" t="n"/>
      <c r="U25" s="14">
        <f>IF(A25="","",IFERROR(S25*(1+T25),S25))</f>
        <v/>
      </c>
      <c r="V25" s="5" t="n"/>
      <c r="W25" s="6" t="n"/>
      <c r="X25" s="15">
        <f>IF(A25="","",IFERROR(VLOOKUP(G25,'Vorlagen'!$A$12:$B$14,2,FALSE),"Guten Tag")&amp;" "&amp;F25&amp;",")</f>
        <v/>
      </c>
      <c r="Y25" s="13">
        <f>IF(A25="","",IF(N25="","Keine Frist",IF(Q25="Ja","Erledigt",IF(N25&lt;TODAY(),"Überfällig",IF(N25-TODAY()&lt;=7,"Bald fällig","Offen")))))</f>
        <v/>
      </c>
    </row>
    <row r="26" ht="32" customHeight="1">
      <c r="A26" s="4" t="n"/>
      <c r="B26" s="5" t="n"/>
      <c r="C26" s="4" t="n"/>
      <c r="D26" s="5" t="n"/>
      <c r="E26" s="4" t="n"/>
      <c r="F26" s="5" t="n"/>
      <c r="G26" s="4" t="n"/>
      <c r="H26" s="5" t="n"/>
      <c r="I26" s="5" t="n"/>
      <c r="J26" s="5" t="n"/>
      <c r="K26" s="6" t="n"/>
      <c r="L26" s="32" t="n"/>
      <c r="M26" s="32" t="n"/>
      <c r="N26" s="32" t="n"/>
      <c r="O26" s="4" t="n"/>
      <c r="P26" s="8">
        <f>IF(A26="","",IF(M26="","Nicht versendet",IF(M26&lt;=TODAY(),"Versendet","Geplant")))</f>
        <v/>
      </c>
      <c r="Q26" s="4" t="n"/>
      <c r="R26" s="32" t="n"/>
      <c r="S26" s="9" t="n"/>
      <c r="T26" s="33" t="n"/>
      <c r="U26" s="11">
        <f>IF(A26="","",IFERROR(S26*(1+T26),S26))</f>
        <v/>
      </c>
      <c r="V26" s="5" t="n"/>
      <c r="W26" s="6" t="n"/>
      <c r="X26" s="12">
        <f>IF(A26="","",IFERROR(VLOOKUP(G26,'Vorlagen'!$A$12:$B$14,2,FALSE),"Guten Tag")&amp;" "&amp;F26&amp;",")</f>
        <v/>
      </c>
      <c r="Y26" s="8">
        <f>IF(A26="","",IF(N26="","Keine Frist",IF(Q26="Ja","Erledigt",IF(N26&lt;TODAY(),"Überfällig",IF(N26-TODAY()&lt;=7,"Bald fällig","Offen")))))</f>
        <v/>
      </c>
    </row>
    <row r="27" ht="32" customHeight="1">
      <c r="A27" s="4" t="n"/>
      <c r="B27" s="5" t="n"/>
      <c r="C27" s="4" t="n"/>
      <c r="D27" s="5" t="n"/>
      <c r="E27" s="4" t="n"/>
      <c r="F27" s="5" t="n"/>
      <c r="G27" s="4" t="n"/>
      <c r="H27" s="5" t="n"/>
      <c r="I27" s="5" t="n"/>
      <c r="J27" s="5" t="n"/>
      <c r="K27" s="6" t="n"/>
      <c r="L27" s="32" t="n"/>
      <c r="M27" s="32" t="n"/>
      <c r="N27" s="32" t="n"/>
      <c r="O27" s="4" t="n"/>
      <c r="P27" s="13">
        <f>IF(A27="","",IF(M27="","Nicht versendet",IF(M27&lt;=TODAY(),"Versendet","Geplant")))</f>
        <v/>
      </c>
      <c r="Q27" s="4" t="n"/>
      <c r="R27" s="32" t="n"/>
      <c r="S27" s="9" t="n"/>
      <c r="T27" s="33" t="n"/>
      <c r="U27" s="14">
        <f>IF(A27="","",IFERROR(S27*(1+T27),S27))</f>
        <v/>
      </c>
      <c r="V27" s="5" t="n"/>
      <c r="W27" s="6" t="n"/>
      <c r="X27" s="15">
        <f>IF(A27="","",IFERROR(VLOOKUP(G27,'Vorlagen'!$A$12:$B$14,2,FALSE),"Guten Tag")&amp;" "&amp;F27&amp;",")</f>
        <v/>
      </c>
      <c r="Y27" s="13">
        <f>IF(A27="","",IF(N27="","Keine Frist",IF(Q27="Ja","Erledigt",IF(N27&lt;TODAY(),"Überfällig",IF(N27-TODAY()&lt;=7,"Bald fällig","Offen")))))</f>
        <v/>
      </c>
    </row>
    <row r="28" ht="32" customHeight="1">
      <c r="A28" s="4" t="n"/>
      <c r="B28" s="5" t="n"/>
      <c r="C28" s="4" t="n"/>
      <c r="D28" s="5" t="n"/>
      <c r="E28" s="4" t="n"/>
      <c r="F28" s="5" t="n"/>
      <c r="G28" s="4" t="n"/>
      <c r="H28" s="5" t="n"/>
      <c r="I28" s="5" t="n"/>
      <c r="J28" s="5" t="n"/>
      <c r="K28" s="6" t="n"/>
      <c r="L28" s="32" t="n"/>
      <c r="M28" s="32" t="n"/>
      <c r="N28" s="32" t="n"/>
      <c r="O28" s="4" t="n"/>
      <c r="P28" s="8">
        <f>IF(A28="","",IF(M28="","Nicht versendet",IF(M28&lt;=TODAY(),"Versendet","Geplant")))</f>
        <v/>
      </c>
      <c r="Q28" s="4" t="n"/>
      <c r="R28" s="32" t="n"/>
      <c r="S28" s="9" t="n"/>
      <c r="T28" s="33" t="n"/>
      <c r="U28" s="11">
        <f>IF(A28="","",IFERROR(S28*(1+T28),S28))</f>
        <v/>
      </c>
      <c r="V28" s="5" t="n"/>
      <c r="W28" s="6" t="n"/>
      <c r="X28" s="12">
        <f>IF(A28="","",IFERROR(VLOOKUP(G28,'Vorlagen'!$A$12:$B$14,2,FALSE),"Guten Tag")&amp;" "&amp;F28&amp;",")</f>
        <v/>
      </c>
      <c r="Y28" s="8">
        <f>IF(A28="","",IF(N28="","Keine Frist",IF(Q28="Ja","Erledigt",IF(N28&lt;TODAY(),"Überfällig",IF(N28-TODAY()&lt;=7,"Bald fällig","Offen")))))</f>
        <v/>
      </c>
    </row>
    <row r="29" ht="32" customHeight="1">
      <c r="A29" s="4" t="n"/>
      <c r="B29" s="5" t="n"/>
      <c r="C29" s="4" t="n"/>
      <c r="D29" s="5" t="n"/>
      <c r="E29" s="4" t="n"/>
      <c r="F29" s="5" t="n"/>
      <c r="G29" s="4" t="n"/>
      <c r="H29" s="5" t="n"/>
      <c r="I29" s="5" t="n"/>
      <c r="J29" s="5" t="n"/>
      <c r="K29" s="6" t="n"/>
      <c r="L29" s="32" t="n"/>
      <c r="M29" s="32" t="n"/>
      <c r="N29" s="32" t="n"/>
      <c r="O29" s="4" t="n"/>
      <c r="P29" s="13">
        <f>IF(A29="","",IF(M29="","Nicht versendet",IF(M29&lt;=TODAY(),"Versendet","Geplant")))</f>
        <v/>
      </c>
      <c r="Q29" s="4" t="n"/>
      <c r="R29" s="32" t="n"/>
      <c r="S29" s="9" t="n"/>
      <c r="T29" s="33" t="n"/>
      <c r="U29" s="14">
        <f>IF(A29="","",IFERROR(S29*(1+T29),S29))</f>
        <v/>
      </c>
      <c r="V29" s="5" t="n"/>
      <c r="W29" s="6" t="n"/>
      <c r="X29" s="15">
        <f>IF(A29="","",IFERROR(VLOOKUP(G29,'Vorlagen'!$A$12:$B$14,2,FALSE),"Guten Tag")&amp;" "&amp;F29&amp;",")</f>
        <v/>
      </c>
      <c r="Y29" s="13">
        <f>IF(A29="","",IF(N29="","Keine Frist",IF(Q29="Ja","Erledigt",IF(N29&lt;TODAY(),"Überfällig",IF(N29-TODAY()&lt;=7,"Bald fällig","Offen")))))</f>
        <v/>
      </c>
    </row>
    <row r="30" ht="32" customHeight="1">
      <c r="A30" s="4" t="n"/>
      <c r="B30" s="5" t="n"/>
      <c r="C30" s="4" t="n"/>
      <c r="D30" s="5" t="n"/>
      <c r="E30" s="4" t="n"/>
      <c r="F30" s="5" t="n"/>
      <c r="G30" s="4" t="n"/>
      <c r="H30" s="5" t="n"/>
      <c r="I30" s="5" t="n"/>
      <c r="J30" s="5" t="n"/>
      <c r="K30" s="6" t="n"/>
      <c r="L30" s="32" t="n"/>
      <c r="M30" s="32" t="n"/>
      <c r="N30" s="32" t="n"/>
      <c r="O30" s="4" t="n"/>
      <c r="P30" s="8">
        <f>IF(A30="","",IF(M30="","Nicht versendet",IF(M30&lt;=TODAY(),"Versendet","Geplant")))</f>
        <v/>
      </c>
      <c r="Q30" s="4" t="n"/>
      <c r="R30" s="32" t="n"/>
      <c r="S30" s="9" t="n"/>
      <c r="T30" s="33" t="n"/>
      <c r="U30" s="11">
        <f>IF(A30="","",IFERROR(S30*(1+T30),S30))</f>
        <v/>
      </c>
      <c r="V30" s="5" t="n"/>
      <c r="W30" s="6" t="n"/>
      <c r="X30" s="12">
        <f>IF(A30="","",IFERROR(VLOOKUP(G30,'Vorlagen'!$A$12:$B$14,2,FALSE),"Guten Tag")&amp;" "&amp;F30&amp;",")</f>
        <v/>
      </c>
      <c r="Y30" s="8">
        <f>IF(A30="","",IF(N30="","Keine Frist",IF(Q30="Ja","Erledigt",IF(N30&lt;TODAY(),"Überfällig",IF(N30-TODAY()&lt;=7,"Bald fällig","Offen")))))</f>
        <v/>
      </c>
    </row>
    <row r="31" ht="32" customHeight="1">
      <c r="A31" s="4" t="n"/>
      <c r="B31" s="5" t="n"/>
      <c r="C31" s="4" t="n"/>
      <c r="D31" s="5" t="n"/>
      <c r="E31" s="4" t="n"/>
      <c r="F31" s="5" t="n"/>
      <c r="G31" s="4" t="n"/>
      <c r="H31" s="5" t="n"/>
      <c r="I31" s="5" t="n"/>
      <c r="J31" s="5" t="n"/>
      <c r="K31" s="6" t="n"/>
      <c r="L31" s="32" t="n"/>
      <c r="M31" s="32" t="n"/>
      <c r="N31" s="32" t="n"/>
      <c r="O31" s="4" t="n"/>
      <c r="P31" s="13">
        <f>IF(A31="","",IF(M31="","Nicht versendet",IF(M31&lt;=TODAY(),"Versendet","Geplant")))</f>
        <v/>
      </c>
      <c r="Q31" s="4" t="n"/>
      <c r="R31" s="32" t="n"/>
      <c r="S31" s="9" t="n"/>
      <c r="T31" s="33" t="n"/>
      <c r="U31" s="14">
        <f>IF(A31="","",IFERROR(S31*(1+T31),S31))</f>
        <v/>
      </c>
      <c r="V31" s="5" t="n"/>
      <c r="W31" s="6" t="n"/>
      <c r="X31" s="15">
        <f>IF(A31="","",IFERROR(VLOOKUP(G31,'Vorlagen'!$A$12:$B$14,2,FALSE),"Guten Tag")&amp;" "&amp;F31&amp;",")</f>
        <v/>
      </c>
      <c r="Y31" s="13">
        <f>IF(A31="","",IF(N31="","Keine Frist",IF(Q31="Ja","Erledigt",IF(N31&lt;TODAY(),"Überfällig",IF(N31-TODAY()&lt;=7,"Bald fällig","Offen")))))</f>
        <v/>
      </c>
    </row>
    <row r="32" ht="32" customHeight="1">
      <c r="A32" s="4" t="n"/>
      <c r="B32" s="5" t="n"/>
      <c r="C32" s="4" t="n"/>
      <c r="D32" s="5" t="n"/>
      <c r="E32" s="4" t="n"/>
      <c r="F32" s="5" t="n"/>
      <c r="G32" s="4" t="n"/>
      <c r="H32" s="5" t="n"/>
      <c r="I32" s="5" t="n"/>
      <c r="J32" s="5" t="n"/>
      <c r="K32" s="6" t="n"/>
      <c r="L32" s="32" t="n"/>
      <c r="M32" s="32" t="n"/>
      <c r="N32" s="32" t="n"/>
      <c r="O32" s="4" t="n"/>
      <c r="P32" s="8">
        <f>IF(A32="","",IF(M32="","Nicht versendet",IF(M32&lt;=TODAY(),"Versendet","Geplant")))</f>
        <v/>
      </c>
      <c r="Q32" s="4" t="n"/>
      <c r="R32" s="32" t="n"/>
      <c r="S32" s="9" t="n"/>
      <c r="T32" s="33" t="n"/>
      <c r="U32" s="11">
        <f>IF(A32="","",IFERROR(S32*(1+T32),S32))</f>
        <v/>
      </c>
      <c r="V32" s="5" t="n"/>
      <c r="W32" s="6" t="n"/>
      <c r="X32" s="12">
        <f>IF(A32="","",IFERROR(VLOOKUP(G32,'Vorlagen'!$A$12:$B$14,2,FALSE),"Guten Tag")&amp;" "&amp;F32&amp;",")</f>
        <v/>
      </c>
      <c r="Y32" s="8">
        <f>IF(A32="","",IF(N32="","Keine Frist",IF(Q32="Ja","Erledigt",IF(N32&lt;TODAY(),"Überfällig",IF(N32-TODAY()&lt;=7,"Bald fällig","Offen")))))</f>
        <v/>
      </c>
    </row>
    <row r="33" ht="32" customHeight="1">
      <c r="A33" s="4" t="n"/>
      <c r="B33" s="5" t="n"/>
      <c r="C33" s="4" t="n"/>
      <c r="D33" s="5" t="n"/>
      <c r="E33" s="4" t="n"/>
      <c r="F33" s="5" t="n"/>
      <c r="G33" s="4" t="n"/>
      <c r="H33" s="5" t="n"/>
      <c r="I33" s="5" t="n"/>
      <c r="J33" s="5" t="n"/>
      <c r="K33" s="6" t="n"/>
      <c r="L33" s="32" t="n"/>
      <c r="M33" s="32" t="n"/>
      <c r="N33" s="32" t="n"/>
      <c r="O33" s="4" t="n"/>
      <c r="P33" s="13">
        <f>IF(A33="","",IF(M33="","Nicht versendet",IF(M33&lt;=TODAY(),"Versendet","Geplant")))</f>
        <v/>
      </c>
      <c r="Q33" s="4" t="n"/>
      <c r="R33" s="32" t="n"/>
      <c r="S33" s="9" t="n"/>
      <c r="T33" s="33" t="n"/>
      <c r="U33" s="14">
        <f>IF(A33="","",IFERROR(S33*(1+T33),S33))</f>
        <v/>
      </c>
      <c r="V33" s="5" t="n"/>
      <c r="W33" s="6" t="n"/>
      <c r="X33" s="15">
        <f>IF(A33="","",IFERROR(VLOOKUP(G33,'Vorlagen'!$A$12:$B$14,2,FALSE),"Guten Tag")&amp;" "&amp;F33&amp;",")</f>
        <v/>
      </c>
      <c r="Y33" s="13">
        <f>IF(A33="","",IF(N33="","Keine Frist",IF(Q33="Ja","Erledigt",IF(N33&lt;TODAY(),"Überfällig",IF(N33-TODAY()&lt;=7,"Bald fällig","Offen")))))</f>
        <v/>
      </c>
    </row>
    <row r="34" ht="32" customHeight="1">
      <c r="A34" s="4" t="n"/>
      <c r="B34" s="5" t="n"/>
      <c r="C34" s="4" t="n"/>
      <c r="D34" s="5" t="n"/>
      <c r="E34" s="4" t="n"/>
      <c r="F34" s="5" t="n"/>
      <c r="G34" s="4" t="n"/>
      <c r="H34" s="5" t="n"/>
      <c r="I34" s="5" t="n"/>
      <c r="J34" s="5" t="n"/>
      <c r="K34" s="6" t="n"/>
      <c r="L34" s="32" t="n"/>
      <c r="M34" s="32" t="n"/>
      <c r="N34" s="32" t="n"/>
      <c r="O34" s="4" t="n"/>
      <c r="P34" s="8">
        <f>IF(A34="","",IF(M34="","Nicht versendet",IF(M34&lt;=TODAY(),"Versendet","Geplant")))</f>
        <v/>
      </c>
      <c r="Q34" s="4" t="n"/>
      <c r="R34" s="32" t="n"/>
      <c r="S34" s="9" t="n"/>
      <c r="T34" s="33" t="n"/>
      <c r="U34" s="11">
        <f>IF(A34="","",IFERROR(S34*(1+T34),S34))</f>
        <v/>
      </c>
      <c r="V34" s="5" t="n"/>
      <c r="W34" s="6" t="n"/>
      <c r="X34" s="12">
        <f>IF(A34="","",IFERROR(VLOOKUP(G34,'Vorlagen'!$A$12:$B$14,2,FALSE),"Guten Tag")&amp;" "&amp;F34&amp;",")</f>
        <v/>
      </c>
      <c r="Y34" s="8">
        <f>IF(A34="","",IF(N34="","Keine Frist",IF(Q34="Ja","Erledigt",IF(N34&lt;TODAY(),"Überfällig",IF(N34-TODAY()&lt;=7,"Bald fällig","Offen")))))</f>
        <v/>
      </c>
    </row>
    <row r="35" ht="32" customHeight="1">
      <c r="A35" s="4" t="n"/>
      <c r="B35" s="5" t="n"/>
      <c r="C35" s="4" t="n"/>
      <c r="D35" s="5" t="n"/>
      <c r="E35" s="4" t="n"/>
      <c r="F35" s="5" t="n"/>
      <c r="G35" s="4" t="n"/>
      <c r="H35" s="5" t="n"/>
      <c r="I35" s="5" t="n"/>
      <c r="J35" s="5" t="n"/>
      <c r="K35" s="6" t="n"/>
      <c r="L35" s="32" t="n"/>
      <c r="M35" s="32" t="n"/>
      <c r="N35" s="32" t="n"/>
      <c r="O35" s="4" t="n"/>
      <c r="P35" s="13">
        <f>IF(A35="","",IF(M35="","Nicht versendet",IF(M35&lt;=TODAY(),"Versendet","Geplant")))</f>
        <v/>
      </c>
      <c r="Q35" s="4" t="n"/>
      <c r="R35" s="32" t="n"/>
      <c r="S35" s="9" t="n"/>
      <c r="T35" s="33" t="n"/>
      <c r="U35" s="14">
        <f>IF(A35="","",IFERROR(S35*(1+T35),S35))</f>
        <v/>
      </c>
      <c r="V35" s="5" t="n"/>
      <c r="W35" s="6" t="n"/>
      <c r="X35" s="15">
        <f>IF(A35="","",IFERROR(VLOOKUP(G35,'Vorlagen'!$A$12:$B$14,2,FALSE),"Guten Tag")&amp;" "&amp;F35&amp;",")</f>
        <v/>
      </c>
      <c r="Y35" s="13">
        <f>IF(A35="","",IF(N35="","Keine Frist",IF(Q35="Ja","Erledigt",IF(N35&lt;TODAY(),"Überfällig",IF(N35-TODAY()&lt;=7,"Bald fällig","Offen")))))</f>
        <v/>
      </c>
    </row>
    <row r="36" ht="32" customHeight="1">
      <c r="A36" s="4" t="n"/>
      <c r="B36" s="5" t="n"/>
      <c r="C36" s="4" t="n"/>
      <c r="D36" s="5" t="n"/>
      <c r="E36" s="4" t="n"/>
      <c r="F36" s="5" t="n"/>
      <c r="G36" s="4" t="n"/>
      <c r="H36" s="5" t="n"/>
      <c r="I36" s="5" t="n"/>
      <c r="J36" s="5" t="n"/>
      <c r="K36" s="6" t="n"/>
      <c r="L36" s="32" t="n"/>
      <c r="M36" s="32" t="n"/>
      <c r="N36" s="32" t="n"/>
      <c r="O36" s="4" t="n"/>
      <c r="P36" s="8">
        <f>IF(A36="","",IF(M36="","Nicht versendet",IF(M36&lt;=TODAY(),"Versendet","Geplant")))</f>
        <v/>
      </c>
      <c r="Q36" s="4" t="n"/>
      <c r="R36" s="32" t="n"/>
      <c r="S36" s="9" t="n"/>
      <c r="T36" s="33" t="n"/>
      <c r="U36" s="11">
        <f>IF(A36="","",IFERROR(S36*(1+T36),S36))</f>
        <v/>
      </c>
      <c r="V36" s="5" t="n"/>
      <c r="W36" s="6" t="n"/>
      <c r="X36" s="12">
        <f>IF(A36="","",IFERROR(VLOOKUP(G36,'Vorlagen'!$A$12:$B$14,2,FALSE),"Guten Tag")&amp;" "&amp;F36&amp;",")</f>
        <v/>
      </c>
      <c r="Y36" s="8">
        <f>IF(A36="","",IF(N36="","Keine Frist",IF(Q36="Ja","Erledigt",IF(N36&lt;TODAY(),"Überfällig",IF(N36-TODAY()&lt;=7,"Bald fällig","Offen")))))</f>
        <v/>
      </c>
    </row>
    <row r="37" ht="32" customHeight="1">
      <c r="A37" s="4" t="n"/>
      <c r="B37" s="5" t="n"/>
      <c r="C37" s="4" t="n"/>
      <c r="D37" s="5" t="n"/>
      <c r="E37" s="4" t="n"/>
      <c r="F37" s="5" t="n"/>
      <c r="G37" s="4" t="n"/>
      <c r="H37" s="5" t="n"/>
      <c r="I37" s="5" t="n"/>
      <c r="J37" s="5" t="n"/>
      <c r="K37" s="6" t="n"/>
      <c r="L37" s="32" t="n"/>
      <c r="M37" s="32" t="n"/>
      <c r="N37" s="32" t="n"/>
      <c r="O37" s="4" t="n"/>
      <c r="P37" s="13">
        <f>IF(A37="","",IF(M37="","Nicht versendet",IF(M37&lt;=TODAY(),"Versendet","Geplant")))</f>
        <v/>
      </c>
      <c r="Q37" s="4" t="n"/>
      <c r="R37" s="32" t="n"/>
      <c r="S37" s="9" t="n"/>
      <c r="T37" s="33" t="n"/>
      <c r="U37" s="14">
        <f>IF(A37="","",IFERROR(S37*(1+T37),S37))</f>
        <v/>
      </c>
      <c r="V37" s="5" t="n"/>
      <c r="W37" s="6" t="n"/>
      <c r="X37" s="15">
        <f>IF(A37="","",IFERROR(VLOOKUP(G37,'Vorlagen'!$A$12:$B$14,2,FALSE),"Guten Tag")&amp;" "&amp;F37&amp;",")</f>
        <v/>
      </c>
      <c r="Y37" s="13">
        <f>IF(A37="","",IF(N37="","Keine Frist",IF(Q37="Ja","Erledigt",IF(N37&lt;TODAY(),"Überfällig",IF(N37-TODAY()&lt;=7,"Bald fällig","Offen")))))</f>
        <v/>
      </c>
    </row>
    <row r="38" ht="32" customHeight="1">
      <c r="A38" s="4" t="n"/>
      <c r="B38" s="5" t="n"/>
      <c r="C38" s="4" t="n"/>
      <c r="D38" s="5" t="n"/>
      <c r="E38" s="4" t="n"/>
      <c r="F38" s="5" t="n"/>
      <c r="G38" s="4" t="n"/>
      <c r="H38" s="5" t="n"/>
      <c r="I38" s="5" t="n"/>
      <c r="J38" s="5" t="n"/>
      <c r="K38" s="6" t="n"/>
      <c r="L38" s="32" t="n"/>
      <c r="M38" s="32" t="n"/>
      <c r="N38" s="32" t="n"/>
      <c r="O38" s="4" t="n"/>
      <c r="P38" s="8">
        <f>IF(A38="","",IF(M38="","Nicht versendet",IF(M38&lt;=TODAY(),"Versendet","Geplant")))</f>
        <v/>
      </c>
      <c r="Q38" s="4" t="n"/>
      <c r="R38" s="32" t="n"/>
      <c r="S38" s="9" t="n"/>
      <c r="T38" s="33" t="n"/>
      <c r="U38" s="11">
        <f>IF(A38="","",IFERROR(S38*(1+T38),S38))</f>
        <v/>
      </c>
      <c r="V38" s="5" t="n"/>
      <c r="W38" s="6" t="n"/>
      <c r="X38" s="12">
        <f>IF(A38="","",IFERROR(VLOOKUP(G38,'Vorlagen'!$A$12:$B$14,2,FALSE),"Guten Tag")&amp;" "&amp;F38&amp;",")</f>
        <v/>
      </c>
      <c r="Y38" s="8">
        <f>IF(A38="","",IF(N38="","Keine Frist",IF(Q38="Ja","Erledigt",IF(N38&lt;TODAY(),"Überfällig",IF(N38-TODAY()&lt;=7,"Bald fällig","Offen")))))</f>
        <v/>
      </c>
    </row>
    <row r="39" ht="32" customHeight="1">
      <c r="A39" s="4" t="n"/>
      <c r="B39" s="5" t="n"/>
      <c r="C39" s="4" t="n"/>
      <c r="D39" s="5" t="n"/>
      <c r="E39" s="4" t="n"/>
      <c r="F39" s="5" t="n"/>
      <c r="G39" s="4" t="n"/>
      <c r="H39" s="5" t="n"/>
      <c r="I39" s="5" t="n"/>
      <c r="J39" s="5" t="n"/>
      <c r="K39" s="6" t="n"/>
      <c r="L39" s="32" t="n"/>
      <c r="M39" s="32" t="n"/>
      <c r="N39" s="32" t="n"/>
      <c r="O39" s="4" t="n"/>
      <c r="P39" s="13">
        <f>IF(A39="","",IF(M39="","Nicht versendet",IF(M39&lt;=TODAY(),"Versendet","Geplant")))</f>
        <v/>
      </c>
      <c r="Q39" s="4" t="n"/>
      <c r="R39" s="32" t="n"/>
      <c r="S39" s="9" t="n"/>
      <c r="T39" s="33" t="n"/>
      <c r="U39" s="14">
        <f>IF(A39="","",IFERROR(S39*(1+T39),S39))</f>
        <v/>
      </c>
      <c r="V39" s="5" t="n"/>
      <c r="W39" s="6" t="n"/>
      <c r="X39" s="15">
        <f>IF(A39="","",IFERROR(VLOOKUP(G39,'Vorlagen'!$A$12:$B$14,2,FALSE),"Guten Tag")&amp;" "&amp;F39&amp;",")</f>
        <v/>
      </c>
      <c r="Y39" s="13">
        <f>IF(A39="","",IF(N39="","Keine Frist",IF(Q39="Ja","Erledigt",IF(N39&lt;TODAY(),"Überfällig",IF(N39-TODAY()&lt;=7,"Bald fällig","Offen")))))</f>
        <v/>
      </c>
    </row>
    <row r="40" ht="32" customHeight="1">
      <c r="A40" s="4" t="n"/>
      <c r="B40" s="5" t="n"/>
      <c r="C40" s="4" t="n"/>
      <c r="D40" s="5" t="n"/>
      <c r="E40" s="4" t="n"/>
      <c r="F40" s="5" t="n"/>
      <c r="G40" s="4" t="n"/>
      <c r="H40" s="5" t="n"/>
      <c r="I40" s="5" t="n"/>
      <c r="J40" s="5" t="n"/>
      <c r="K40" s="6" t="n"/>
      <c r="L40" s="32" t="n"/>
      <c r="M40" s="32" t="n"/>
      <c r="N40" s="32" t="n"/>
      <c r="O40" s="4" t="n"/>
      <c r="P40" s="8">
        <f>IF(A40="","",IF(M40="","Nicht versendet",IF(M40&lt;=TODAY(),"Versendet","Geplant")))</f>
        <v/>
      </c>
      <c r="Q40" s="4" t="n"/>
      <c r="R40" s="32" t="n"/>
      <c r="S40" s="9" t="n"/>
      <c r="T40" s="33" t="n"/>
      <c r="U40" s="11">
        <f>IF(A40="","",IFERROR(S40*(1+T40),S40))</f>
        <v/>
      </c>
      <c r="V40" s="5" t="n"/>
      <c r="W40" s="6" t="n"/>
      <c r="X40" s="12">
        <f>IF(A40="","",IFERROR(VLOOKUP(G40,'Vorlagen'!$A$12:$B$14,2,FALSE),"Guten Tag")&amp;" "&amp;F40&amp;",")</f>
        <v/>
      </c>
      <c r="Y40" s="8">
        <f>IF(A40="","",IF(N40="","Keine Frist",IF(Q40="Ja","Erledigt",IF(N40&lt;TODAY(),"Überfällig",IF(N40-TODAY()&lt;=7,"Bald fällig","Offen")))))</f>
        <v/>
      </c>
    </row>
    <row r="41" ht="32" customHeight="1">
      <c r="A41" s="4" t="n"/>
      <c r="B41" s="5" t="n"/>
      <c r="C41" s="4" t="n"/>
      <c r="D41" s="5" t="n"/>
      <c r="E41" s="4" t="n"/>
      <c r="F41" s="5" t="n"/>
      <c r="G41" s="4" t="n"/>
      <c r="H41" s="5" t="n"/>
      <c r="I41" s="5" t="n"/>
      <c r="J41" s="5" t="n"/>
      <c r="K41" s="6" t="n"/>
      <c r="L41" s="32" t="n"/>
      <c r="M41" s="32" t="n"/>
      <c r="N41" s="32" t="n"/>
      <c r="O41" s="4" t="n"/>
      <c r="P41" s="13">
        <f>IF(A41="","",IF(M41="","Nicht versendet",IF(M41&lt;=TODAY(),"Versendet","Geplant")))</f>
        <v/>
      </c>
      <c r="Q41" s="4" t="n"/>
      <c r="R41" s="32" t="n"/>
      <c r="S41" s="9" t="n"/>
      <c r="T41" s="33" t="n"/>
      <c r="U41" s="14">
        <f>IF(A41="","",IFERROR(S41*(1+T41),S41))</f>
        <v/>
      </c>
      <c r="V41" s="5" t="n"/>
      <c r="W41" s="6" t="n"/>
      <c r="X41" s="15">
        <f>IF(A41="","",IFERROR(VLOOKUP(G41,'Vorlagen'!$A$12:$B$14,2,FALSE),"Guten Tag")&amp;" "&amp;F41&amp;",")</f>
        <v/>
      </c>
      <c r="Y41" s="13">
        <f>IF(A41="","",IF(N41="","Keine Frist",IF(Q41="Ja","Erledigt",IF(N41&lt;TODAY(),"Überfällig",IF(N41-TODAY()&lt;=7,"Bald fällig","Offen")))))</f>
        <v/>
      </c>
    </row>
    <row r="42" ht="32" customHeight="1">
      <c r="A42" s="4" t="n"/>
      <c r="B42" s="5" t="n"/>
      <c r="C42" s="4" t="n"/>
      <c r="D42" s="5" t="n"/>
      <c r="E42" s="4" t="n"/>
      <c r="F42" s="5" t="n"/>
      <c r="G42" s="4" t="n"/>
      <c r="H42" s="5" t="n"/>
      <c r="I42" s="5" t="n"/>
      <c r="J42" s="5" t="n"/>
      <c r="K42" s="6" t="n"/>
      <c r="L42" s="32" t="n"/>
      <c r="M42" s="32" t="n"/>
      <c r="N42" s="32" t="n"/>
      <c r="O42" s="4" t="n"/>
      <c r="P42" s="8">
        <f>IF(A42="","",IF(M42="","Nicht versendet",IF(M42&lt;=TODAY(),"Versendet","Geplant")))</f>
        <v/>
      </c>
      <c r="Q42" s="4" t="n"/>
      <c r="R42" s="32" t="n"/>
      <c r="S42" s="9" t="n"/>
      <c r="T42" s="33" t="n"/>
      <c r="U42" s="11">
        <f>IF(A42="","",IFERROR(S42*(1+T42),S42))</f>
        <v/>
      </c>
      <c r="V42" s="5" t="n"/>
      <c r="W42" s="6" t="n"/>
      <c r="X42" s="12">
        <f>IF(A42="","",IFERROR(VLOOKUP(G42,'Vorlagen'!$A$12:$B$14,2,FALSE),"Guten Tag")&amp;" "&amp;F42&amp;",")</f>
        <v/>
      </c>
      <c r="Y42" s="8">
        <f>IF(A42="","",IF(N42="","Keine Frist",IF(Q42="Ja","Erledigt",IF(N42&lt;TODAY(),"Überfällig",IF(N42-TODAY()&lt;=7,"Bald fällig","Offen")))))</f>
        <v/>
      </c>
    </row>
    <row r="43" ht="32" customHeight="1">
      <c r="A43" s="4" t="n"/>
      <c r="B43" s="5" t="n"/>
      <c r="C43" s="4" t="n"/>
      <c r="D43" s="5" t="n"/>
      <c r="E43" s="4" t="n"/>
      <c r="F43" s="5" t="n"/>
      <c r="G43" s="4" t="n"/>
      <c r="H43" s="5" t="n"/>
      <c r="I43" s="5" t="n"/>
      <c r="J43" s="5" t="n"/>
      <c r="K43" s="6" t="n"/>
      <c r="L43" s="32" t="n"/>
      <c r="M43" s="32" t="n"/>
      <c r="N43" s="32" t="n"/>
      <c r="O43" s="4" t="n"/>
      <c r="P43" s="13">
        <f>IF(A43="","",IF(M43="","Nicht versendet",IF(M43&lt;=TODAY(),"Versendet","Geplant")))</f>
        <v/>
      </c>
      <c r="Q43" s="4" t="n"/>
      <c r="R43" s="32" t="n"/>
      <c r="S43" s="9" t="n"/>
      <c r="T43" s="33" t="n"/>
      <c r="U43" s="14">
        <f>IF(A43="","",IFERROR(S43*(1+T43),S43))</f>
        <v/>
      </c>
      <c r="V43" s="5" t="n"/>
      <c r="W43" s="6" t="n"/>
      <c r="X43" s="15">
        <f>IF(A43="","",IFERROR(VLOOKUP(G43,'Vorlagen'!$A$12:$B$14,2,FALSE),"Guten Tag")&amp;" "&amp;F43&amp;",")</f>
        <v/>
      </c>
      <c r="Y43" s="13">
        <f>IF(A43="","",IF(N43="","Keine Frist",IF(Q43="Ja","Erledigt",IF(N43&lt;TODAY(),"Überfällig",IF(N43-TODAY()&lt;=7,"Bald fällig","Offen")))))</f>
        <v/>
      </c>
    </row>
    <row r="44" ht="32" customHeight="1">
      <c r="A44" s="4" t="n"/>
      <c r="B44" s="5" t="n"/>
      <c r="C44" s="4" t="n"/>
      <c r="D44" s="5" t="n"/>
      <c r="E44" s="4" t="n"/>
      <c r="F44" s="5" t="n"/>
      <c r="G44" s="4" t="n"/>
      <c r="H44" s="5" t="n"/>
      <c r="I44" s="5" t="n"/>
      <c r="J44" s="5" t="n"/>
      <c r="K44" s="6" t="n"/>
      <c r="L44" s="32" t="n"/>
      <c r="M44" s="32" t="n"/>
      <c r="N44" s="32" t="n"/>
      <c r="O44" s="4" t="n"/>
      <c r="P44" s="8">
        <f>IF(A44="","",IF(M44="","Nicht versendet",IF(M44&lt;=TODAY(),"Versendet","Geplant")))</f>
        <v/>
      </c>
      <c r="Q44" s="4" t="n"/>
      <c r="R44" s="32" t="n"/>
      <c r="S44" s="9" t="n"/>
      <c r="T44" s="33" t="n"/>
      <c r="U44" s="11">
        <f>IF(A44="","",IFERROR(S44*(1+T44),S44))</f>
        <v/>
      </c>
      <c r="V44" s="5" t="n"/>
      <c r="W44" s="6" t="n"/>
      <c r="X44" s="12">
        <f>IF(A44="","",IFERROR(VLOOKUP(G44,'Vorlagen'!$A$12:$B$14,2,FALSE),"Guten Tag")&amp;" "&amp;F44&amp;",")</f>
        <v/>
      </c>
      <c r="Y44" s="8">
        <f>IF(A44="","",IF(N44="","Keine Frist",IF(Q44="Ja","Erledigt",IF(N44&lt;TODAY(),"Überfällig",IF(N44-TODAY()&lt;=7,"Bald fällig","Offen")))))</f>
        <v/>
      </c>
    </row>
    <row r="45" ht="32" customHeight="1">
      <c r="A45" s="4" t="n"/>
      <c r="B45" s="5" t="n"/>
      <c r="C45" s="4" t="n"/>
      <c r="D45" s="5" t="n"/>
      <c r="E45" s="4" t="n"/>
      <c r="F45" s="5" t="n"/>
      <c r="G45" s="4" t="n"/>
      <c r="H45" s="5" t="n"/>
      <c r="I45" s="5" t="n"/>
      <c r="J45" s="5" t="n"/>
      <c r="K45" s="6" t="n"/>
      <c r="L45" s="32" t="n"/>
      <c r="M45" s="32" t="n"/>
      <c r="N45" s="32" t="n"/>
      <c r="O45" s="4" t="n"/>
      <c r="P45" s="13">
        <f>IF(A45="","",IF(M45="","Nicht versendet",IF(M45&lt;=TODAY(),"Versendet","Geplant")))</f>
        <v/>
      </c>
      <c r="Q45" s="4" t="n"/>
      <c r="R45" s="32" t="n"/>
      <c r="S45" s="9" t="n"/>
      <c r="T45" s="33" t="n"/>
      <c r="U45" s="14">
        <f>IF(A45="","",IFERROR(S45*(1+T45),S45))</f>
        <v/>
      </c>
      <c r="V45" s="5" t="n"/>
      <c r="W45" s="6" t="n"/>
      <c r="X45" s="15">
        <f>IF(A45="","",IFERROR(VLOOKUP(G45,'Vorlagen'!$A$12:$B$14,2,FALSE),"Guten Tag")&amp;" "&amp;F45&amp;",")</f>
        <v/>
      </c>
      <c r="Y45" s="13">
        <f>IF(A45="","",IF(N45="","Keine Frist",IF(Q45="Ja","Erledigt",IF(N45&lt;TODAY(),"Überfällig",IF(N45-TODAY()&lt;=7,"Bald fällig","Offen")))))</f>
        <v/>
      </c>
    </row>
    <row r="46" ht="32" customHeight="1">
      <c r="A46" s="4" t="n"/>
      <c r="B46" s="5" t="n"/>
      <c r="C46" s="4" t="n"/>
      <c r="D46" s="5" t="n"/>
      <c r="E46" s="4" t="n"/>
      <c r="F46" s="5" t="n"/>
      <c r="G46" s="4" t="n"/>
      <c r="H46" s="5" t="n"/>
      <c r="I46" s="5" t="n"/>
      <c r="J46" s="5" t="n"/>
      <c r="K46" s="6" t="n"/>
      <c r="L46" s="32" t="n"/>
      <c r="M46" s="32" t="n"/>
      <c r="N46" s="32" t="n"/>
      <c r="O46" s="4" t="n"/>
      <c r="P46" s="8">
        <f>IF(A46="","",IF(M46="","Nicht versendet",IF(M46&lt;=TODAY(),"Versendet","Geplant")))</f>
        <v/>
      </c>
      <c r="Q46" s="4" t="n"/>
      <c r="R46" s="32" t="n"/>
      <c r="S46" s="9" t="n"/>
      <c r="T46" s="33" t="n"/>
      <c r="U46" s="11">
        <f>IF(A46="","",IFERROR(S46*(1+T46),S46))</f>
        <v/>
      </c>
      <c r="V46" s="5" t="n"/>
      <c r="W46" s="6" t="n"/>
      <c r="X46" s="12">
        <f>IF(A46="","",IFERROR(VLOOKUP(G46,'Vorlagen'!$A$12:$B$14,2,FALSE),"Guten Tag")&amp;" "&amp;F46&amp;",")</f>
        <v/>
      </c>
      <c r="Y46" s="8">
        <f>IF(A46="","",IF(N46="","Keine Frist",IF(Q46="Ja","Erledigt",IF(N46&lt;TODAY(),"Überfällig",IF(N46-TODAY()&lt;=7,"Bald fällig","Offen")))))</f>
        <v/>
      </c>
    </row>
    <row r="47" ht="32" customHeight="1">
      <c r="A47" s="4" t="n"/>
      <c r="B47" s="5" t="n"/>
      <c r="C47" s="4" t="n"/>
      <c r="D47" s="5" t="n"/>
      <c r="E47" s="4" t="n"/>
      <c r="F47" s="5" t="n"/>
      <c r="G47" s="4" t="n"/>
      <c r="H47" s="5" t="n"/>
      <c r="I47" s="5" t="n"/>
      <c r="J47" s="5" t="n"/>
      <c r="K47" s="6" t="n"/>
      <c r="L47" s="32" t="n"/>
      <c r="M47" s="32" t="n"/>
      <c r="N47" s="32" t="n"/>
      <c r="O47" s="4" t="n"/>
      <c r="P47" s="13">
        <f>IF(A47="","",IF(M47="","Nicht versendet",IF(M47&lt;=TODAY(),"Versendet","Geplant")))</f>
        <v/>
      </c>
      <c r="Q47" s="4" t="n"/>
      <c r="R47" s="32" t="n"/>
      <c r="S47" s="9" t="n"/>
      <c r="T47" s="33" t="n"/>
      <c r="U47" s="14">
        <f>IF(A47="","",IFERROR(S47*(1+T47),S47))</f>
        <v/>
      </c>
      <c r="V47" s="5" t="n"/>
      <c r="W47" s="6" t="n"/>
      <c r="X47" s="15">
        <f>IF(A47="","",IFERROR(VLOOKUP(G47,'Vorlagen'!$A$12:$B$14,2,FALSE),"Guten Tag")&amp;" "&amp;F47&amp;",")</f>
        <v/>
      </c>
      <c r="Y47" s="13">
        <f>IF(A47="","",IF(N47="","Keine Frist",IF(Q47="Ja","Erledigt",IF(N47&lt;TODAY(),"Überfällig",IF(N47-TODAY()&lt;=7,"Bald fällig","Offen")))))</f>
        <v/>
      </c>
    </row>
    <row r="48" ht="32" customHeight="1">
      <c r="A48" s="4" t="n"/>
      <c r="B48" s="5" t="n"/>
      <c r="C48" s="4" t="n"/>
      <c r="D48" s="5" t="n"/>
      <c r="E48" s="4" t="n"/>
      <c r="F48" s="5" t="n"/>
      <c r="G48" s="4" t="n"/>
      <c r="H48" s="5" t="n"/>
      <c r="I48" s="5" t="n"/>
      <c r="J48" s="5" t="n"/>
      <c r="K48" s="6" t="n"/>
      <c r="L48" s="32" t="n"/>
      <c r="M48" s="32" t="n"/>
      <c r="N48" s="32" t="n"/>
      <c r="O48" s="4" t="n"/>
      <c r="P48" s="8">
        <f>IF(A48="","",IF(M48="","Nicht versendet",IF(M48&lt;=TODAY(),"Versendet","Geplant")))</f>
        <v/>
      </c>
      <c r="Q48" s="4" t="n"/>
      <c r="R48" s="32" t="n"/>
      <c r="S48" s="9" t="n"/>
      <c r="T48" s="33" t="n"/>
      <c r="U48" s="11">
        <f>IF(A48="","",IFERROR(S48*(1+T48),S48))</f>
        <v/>
      </c>
      <c r="V48" s="5" t="n"/>
      <c r="W48" s="6" t="n"/>
      <c r="X48" s="12">
        <f>IF(A48="","",IFERROR(VLOOKUP(G48,'Vorlagen'!$A$12:$B$14,2,FALSE),"Guten Tag")&amp;" "&amp;F48&amp;",")</f>
        <v/>
      </c>
      <c r="Y48" s="8">
        <f>IF(A48="","",IF(N48="","Keine Frist",IF(Q48="Ja","Erledigt",IF(N48&lt;TODAY(),"Überfällig",IF(N48-TODAY()&lt;=7,"Bald fällig","Offen")))))</f>
        <v/>
      </c>
    </row>
    <row r="49" ht="32" customHeight="1">
      <c r="A49" s="4" t="n"/>
      <c r="B49" s="5" t="n"/>
      <c r="C49" s="4" t="n"/>
      <c r="D49" s="5" t="n"/>
      <c r="E49" s="4" t="n"/>
      <c r="F49" s="5" t="n"/>
      <c r="G49" s="4" t="n"/>
      <c r="H49" s="5" t="n"/>
      <c r="I49" s="5" t="n"/>
      <c r="J49" s="5" t="n"/>
      <c r="K49" s="6" t="n"/>
      <c r="L49" s="32" t="n"/>
      <c r="M49" s="32" t="n"/>
      <c r="N49" s="32" t="n"/>
      <c r="O49" s="4" t="n"/>
      <c r="P49" s="13">
        <f>IF(A49="","",IF(M49="","Nicht versendet",IF(M49&lt;=TODAY(),"Versendet","Geplant")))</f>
        <v/>
      </c>
      <c r="Q49" s="4" t="n"/>
      <c r="R49" s="32" t="n"/>
      <c r="S49" s="9" t="n"/>
      <c r="T49" s="33" t="n"/>
      <c r="U49" s="14">
        <f>IF(A49="","",IFERROR(S49*(1+T49),S49))</f>
        <v/>
      </c>
      <c r="V49" s="5" t="n"/>
      <c r="W49" s="6" t="n"/>
      <c r="X49" s="15">
        <f>IF(A49="","",IFERROR(VLOOKUP(G49,'Vorlagen'!$A$12:$B$14,2,FALSE),"Guten Tag")&amp;" "&amp;F49&amp;",")</f>
        <v/>
      </c>
      <c r="Y49" s="13">
        <f>IF(A49="","",IF(N49="","Keine Frist",IF(Q49="Ja","Erledigt",IF(N49&lt;TODAY(),"Überfällig",IF(N49-TODAY()&lt;=7,"Bald fällig","Offen")))))</f>
        <v/>
      </c>
    </row>
    <row r="50" ht="32" customHeight="1">
      <c r="A50" s="4" t="n"/>
      <c r="B50" s="5" t="n"/>
      <c r="C50" s="4" t="n"/>
      <c r="D50" s="5" t="n"/>
      <c r="E50" s="4" t="n"/>
      <c r="F50" s="5" t="n"/>
      <c r="G50" s="4" t="n"/>
      <c r="H50" s="5" t="n"/>
      <c r="I50" s="5" t="n"/>
      <c r="J50" s="5" t="n"/>
      <c r="K50" s="6" t="n"/>
      <c r="L50" s="32" t="n"/>
      <c r="M50" s="32" t="n"/>
      <c r="N50" s="32" t="n"/>
      <c r="O50" s="4" t="n"/>
      <c r="P50" s="8">
        <f>IF(A50="","",IF(M50="","Nicht versendet",IF(M50&lt;=TODAY(),"Versendet","Geplant")))</f>
        <v/>
      </c>
      <c r="Q50" s="4" t="n"/>
      <c r="R50" s="32" t="n"/>
      <c r="S50" s="9" t="n"/>
      <c r="T50" s="33" t="n"/>
      <c r="U50" s="11">
        <f>IF(A50="","",IFERROR(S50*(1+T50),S50))</f>
        <v/>
      </c>
      <c r="V50" s="5" t="n"/>
      <c r="W50" s="6" t="n"/>
      <c r="X50" s="12">
        <f>IF(A50="","",IFERROR(VLOOKUP(G50,'Vorlagen'!$A$12:$B$14,2,FALSE),"Guten Tag")&amp;" "&amp;F50&amp;",")</f>
        <v/>
      </c>
      <c r="Y50" s="8">
        <f>IF(A50="","",IF(N50="","Keine Frist",IF(Q50="Ja","Erledigt",IF(N50&lt;TODAY(),"Überfällig",IF(N50-TODAY()&lt;=7,"Bald fällig","Offen")))))</f>
        <v/>
      </c>
    </row>
    <row r="51" ht="32" customHeight="1">
      <c r="A51" s="4" t="n"/>
      <c r="B51" s="5" t="n"/>
      <c r="C51" s="4" t="n"/>
      <c r="D51" s="5" t="n"/>
      <c r="E51" s="4" t="n"/>
      <c r="F51" s="5" t="n"/>
      <c r="G51" s="4" t="n"/>
      <c r="H51" s="5" t="n"/>
      <c r="I51" s="5" t="n"/>
      <c r="J51" s="5" t="n"/>
      <c r="K51" s="6" t="n"/>
      <c r="L51" s="32" t="n"/>
      <c r="M51" s="32" t="n"/>
      <c r="N51" s="32" t="n"/>
      <c r="O51" s="4" t="n"/>
      <c r="P51" s="13">
        <f>IF(A51="","",IF(M51="","Nicht versendet",IF(M51&lt;=TODAY(),"Versendet","Geplant")))</f>
        <v/>
      </c>
      <c r="Q51" s="4" t="n"/>
      <c r="R51" s="32" t="n"/>
      <c r="S51" s="9" t="n"/>
      <c r="T51" s="33" t="n"/>
      <c r="U51" s="14">
        <f>IF(A51="","",IFERROR(S51*(1+T51),S51))</f>
        <v/>
      </c>
      <c r="V51" s="5" t="n"/>
      <c r="W51" s="6" t="n"/>
      <c r="X51" s="15">
        <f>IF(A51="","",IFERROR(VLOOKUP(G51,'Vorlagen'!$A$12:$B$14,2,FALSE),"Guten Tag")&amp;" "&amp;F51&amp;",")</f>
        <v/>
      </c>
      <c r="Y51" s="13">
        <f>IF(A51="","",IF(N51="","Keine Frist",IF(Q51="Ja","Erledigt",IF(N51&lt;TODAY(),"Überfällig",IF(N51-TODAY()&lt;=7,"Bald fällig","Offen")))))</f>
        <v/>
      </c>
    </row>
    <row r="52" ht="32" customHeight="1">
      <c r="A52" s="4" t="n"/>
      <c r="B52" s="5" t="n"/>
      <c r="C52" s="4" t="n"/>
      <c r="D52" s="5" t="n"/>
      <c r="E52" s="4" t="n"/>
      <c r="F52" s="5" t="n"/>
      <c r="G52" s="4" t="n"/>
      <c r="H52" s="5" t="n"/>
      <c r="I52" s="5" t="n"/>
      <c r="J52" s="5" t="n"/>
      <c r="K52" s="6" t="n"/>
      <c r="L52" s="32" t="n"/>
      <c r="M52" s="32" t="n"/>
      <c r="N52" s="32" t="n"/>
      <c r="O52" s="4" t="n"/>
      <c r="P52" s="8">
        <f>IF(A52="","",IF(M52="","Nicht versendet",IF(M52&lt;=TODAY(),"Versendet","Geplant")))</f>
        <v/>
      </c>
      <c r="Q52" s="4" t="n"/>
      <c r="R52" s="32" t="n"/>
      <c r="S52" s="9" t="n"/>
      <c r="T52" s="33" t="n"/>
      <c r="U52" s="11">
        <f>IF(A52="","",IFERROR(S52*(1+T52),S52))</f>
        <v/>
      </c>
      <c r="V52" s="5" t="n"/>
      <c r="W52" s="6" t="n"/>
      <c r="X52" s="12">
        <f>IF(A52="","",IFERROR(VLOOKUP(G52,'Vorlagen'!$A$12:$B$14,2,FALSE),"Guten Tag")&amp;" "&amp;F52&amp;",")</f>
        <v/>
      </c>
      <c r="Y52" s="8">
        <f>IF(A52="","",IF(N52="","Keine Frist",IF(Q52="Ja","Erledigt",IF(N52&lt;TODAY(),"Überfällig",IF(N52-TODAY()&lt;=7,"Bald fällig","Offen")))))</f>
        <v/>
      </c>
    </row>
    <row r="53" ht="32" customHeight="1">
      <c r="A53" s="4" t="n"/>
      <c r="B53" s="5" t="n"/>
      <c r="C53" s="4" t="n"/>
      <c r="D53" s="5" t="n"/>
      <c r="E53" s="4" t="n"/>
      <c r="F53" s="5" t="n"/>
      <c r="G53" s="4" t="n"/>
      <c r="H53" s="5" t="n"/>
      <c r="I53" s="5" t="n"/>
      <c r="J53" s="5" t="n"/>
      <c r="K53" s="6" t="n"/>
      <c r="L53" s="32" t="n"/>
      <c r="M53" s="32" t="n"/>
      <c r="N53" s="32" t="n"/>
      <c r="O53" s="4" t="n"/>
      <c r="P53" s="13">
        <f>IF(A53="","",IF(M53="","Nicht versendet",IF(M53&lt;=TODAY(),"Versendet","Geplant")))</f>
        <v/>
      </c>
      <c r="Q53" s="4" t="n"/>
      <c r="R53" s="32" t="n"/>
      <c r="S53" s="9" t="n"/>
      <c r="T53" s="33" t="n"/>
      <c r="U53" s="14">
        <f>IF(A53="","",IFERROR(S53*(1+T53),S53))</f>
        <v/>
      </c>
      <c r="V53" s="5" t="n"/>
      <c r="W53" s="6" t="n"/>
      <c r="X53" s="15">
        <f>IF(A53="","",IFERROR(VLOOKUP(G53,'Vorlagen'!$A$12:$B$14,2,FALSE),"Guten Tag")&amp;" "&amp;F53&amp;",")</f>
        <v/>
      </c>
      <c r="Y53" s="13">
        <f>IF(A53="","",IF(N53="","Keine Frist",IF(Q53="Ja","Erledigt",IF(N53&lt;TODAY(),"Überfällig",IF(N53-TODAY()&lt;=7,"Bald fällig","Offen")))))</f>
        <v/>
      </c>
    </row>
    <row r="54" ht="32" customHeight="1">
      <c r="A54" s="4" t="n"/>
      <c r="B54" s="5" t="n"/>
      <c r="C54" s="4" t="n"/>
      <c r="D54" s="5" t="n"/>
      <c r="E54" s="4" t="n"/>
      <c r="F54" s="5" t="n"/>
      <c r="G54" s="4" t="n"/>
      <c r="H54" s="5" t="n"/>
      <c r="I54" s="5" t="n"/>
      <c r="J54" s="5" t="n"/>
      <c r="K54" s="6" t="n"/>
      <c r="L54" s="32" t="n"/>
      <c r="M54" s="32" t="n"/>
      <c r="N54" s="32" t="n"/>
      <c r="O54" s="4" t="n"/>
      <c r="P54" s="8">
        <f>IF(A54="","",IF(M54="","Nicht versendet",IF(M54&lt;=TODAY(),"Versendet","Geplant")))</f>
        <v/>
      </c>
      <c r="Q54" s="4" t="n"/>
      <c r="R54" s="32" t="n"/>
      <c r="S54" s="9" t="n"/>
      <c r="T54" s="33" t="n"/>
      <c r="U54" s="11">
        <f>IF(A54="","",IFERROR(S54*(1+T54),S54))</f>
        <v/>
      </c>
      <c r="V54" s="5" t="n"/>
      <c r="W54" s="6" t="n"/>
      <c r="X54" s="12">
        <f>IF(A54="","",IFERROR(VLOOKUP(G54,'Vorlagen'!$A$12:$B$14,2,FALSE),"Guten Tag")&amp;" "&amp;F54&amp;",")</f>
        <v/>
      </c>
      <c r="Y54" s="8">
        <f>IF(A54="","",IF(N54="","Keine Frist",IF(Q54="Ja","Erledigt",IF(N54&lt;TODAY(),"Überfällig",IF(N54-TODAY()&lt;=7,"Bald fällig","Offen")))))</f>
        <v/>
      </c>
    </row>
    <row r="55" ht="32" customHeight="1">
      <c r="A55" s="4" t="n"/>
      <c r="B55" s="5" t="n"/>
      <c r="C55" s="4" t="n"/>
      <c r="D55" s="5" t="n"/>
      <c r="E55" s="4" t="n"/>
      <c r="F55" s="5" t="n"/>
      <c r="G55" s="4" t="n"/>
      <c r="H55" s="5" t="n"/>
      <c r="I55" s="5" t="n"/>
      <c r="J55" s="5" t="n"/>
      <c r="K55" s="6" t="n"/>
      <c r="L55" s="32" t="n"/>
      <c r="M55" s="32" t="n"/>
      <c r="N55" s="32" t="n"/>
      <c r="O55" s="4" t="n"/>
      <c r="P55" s="13">
        <f>IF(A55="","",IF(M55="","Nicht versendet",IF(M55&lt;=TODAY(),"Versendet","Geplant")))</f>
        <v/>
      </c>
      <c r="Q55" s="4" t="n"/>
      <c r="R55" s="32" t="n"/>
      <c r="S55" s="9" t="n"/>
      <c r="T55" s="33" t="n"/>
      <c r="U55" s="14">
        <f>IF(A55="","",IFERROR(S55*(1+T55),S55))</f>
        <v/>
      </c>
      <c r="V55" s="5" t="n"/>
      <c r="W55" s="6" t="n"/>
      <c r="X55" s="15">
        <f>IF(A55="","",IFERROR(VLOOKUP(G55,'Vorlagen'!$A$12:$B$14,2,FALSE),"Guten Tag")&amp;" "&amp;F55&amp;",")</f>
        <v/>
      </c>
      <c r="Y55" s="13">
        <f>IF(A55="","",IF(N55="","Keine Frist",IF(Q55="Ja","Erledigt",IF(N55&lt;TODAY(),"Überfällig",IF(N55-TODAY()&lt;=7,"Bald fällig","Offen")))))</f>
        <v/>
      </c>
    </row>
    <row r="56" ht="32" customHeight="1">
      <c r="A56" s="4" t="n"/>
      <c r="B56" s="5" t="n"/>
      <c r="C56" s="4" t="n"/>
      <c r="D56" s="5" t="n"/>
      <c r="E56" s="4" t="n"/>
      <c r="F56" s="5" t="n"/>
      <c r="G56" s="4" t="n"/>
      <c r="H56" s="5" t="n"/>
      <c r="I56" s="5" t="n"/>
      <c r="J56" s="5" t="n"/>
      <c r="K56" s="6" t="n"/>
      <c r="L56" s="32" t="n"/>
      <c r="M56" s="32" t="n"/>
      <c r="N56" s="32" t="n"/>
      <c r="O56" s="4" t="n"/>
      <c r="P56" s="8">
        <f>IF(A56="","",IF(M56="","Nicht versendet",IF(M56&lt;=TODAY(),"Versendet","Geplant")))</f>
        <v/>
      </c>
      <c r="Q56" s="4" t="n"/>
      <c r="R56" s="32" t="n"/>
      <c r="S56" s="9" t="n"/>
      <c r="T56" s="33" t="n"/>
      <c r="U56" s="11">
        <f>IF(A56="","",IFERROR(S56*(1+T56),S56))</f>
        <v/>
      </c>
      <c r="V56" s="5" t="n"/>
      <c r="W56" s="6" t="n"/>
      <c r="X56" s="12">
        <f>IF(A56="","",IFERROR(VLOOKUP(G56,'Vorlagen'!$A$12:$B$14,2,FALSE),"Guten Tag")&amp;" "&amp;F56&amp;",")</f>
        <v/>
      </c>
      <c r="Y56" s="8">
        <f>IF(A56="","",IF(N56="","Keine Frist",IF(Q56="Ja","Erledigt",IF(N56&lt;TODAY(),"Überfällig",IF(N56-TODAY()&lt;=7,"Bald fällig","Offen")))))</f>
        <v/>
      </c>
    </row>
    <row r="57" ht="32" customHeight="1">
      <c r="A57" s="4" t="n"/>
      <c r="B57" s="5" t="n"/>
      <c r="C57" s="4" t="n"/>
      <c r="D57" s="5" t="n"/>
      <c r="E57" s="4" t="n"/>
      <c r="F57" s="5" t="n"/>
      <c r="G57" s="4" t="n"/>
      <c r="H57" s="5" t="n"/>
      <c r="I57" s="5" t="n"/>
      <c r="J57" s="5" t="n"/>
      <c r="K57" s="6" t="n"/>
      <c r="L57" s="32" t="n"/>
      <c r="M57" s="32" t="n"/>
      <c r="N57" s="32" t="n"/>
      <c r="O57" s="4" t="n"/>
      <c r="P57" s="13">
        <f>IF(A57="","",IF(M57="","Nicht versendet",IF(M57&lt;=TODAY(),"Versendet","Geplant")))</f>
        <v/>
      </c>
      <c r="Q57" s="4" t="n"/>
      <c r="R57" s="32" t="n"/>
      <c r="S57" s="9" t="n"/>
      <c r="T57" s="33" t="n"/>
      <c r="U57" s="14">
        <f>IF(A57="","",IFERROR(S57*(1+T57),S57))</f>
        <v/>
      </c>
      <c r="V57" s="5" t="n"/>
      <c r="W57" s="6" t="n"/>
      <c r="X57" s="15">
        <f>IF(A57="","",IFERROR(VLOOKUP(G57,'Vorlagen'!$A$12:$B$14,2,FALSE),"Guten Tag")&amp;" "&amp;F57&amp;",")</f>
        <v/>
      </c>
      <c r="Y57" s="13">
        <f>IF(A57="","",IF(N57="","Keine Frist",IF(Q57="Ja","Erledigt",IF(N57&lt;TODAY(),"Überfällig",IF(N57-TODAY()&lt;=7,"Bald fällig","Offen")))))</f>
        <v/>
      </c>
    </row>
    <row r="58" ht="32" customHeight="1">
      <c r="A58" s="4" t="n"/>
      <c r="B58" s="5" t="n"/>
      <c r="C58" s="4" t="n"/>
      <c r="D58" s="5" t="n"/>
      <c r="E58" s="4" t="n"/>
      <c r="F58" s="5" t="n"/>
      <c r="G58" s="4" t="n"/>
      <c r="H58" s="5" t="n"/>
      <c r="I58" s="5" t="n"/>
      <c r="J58" s="5" t="n"/>
      <c r="K58" s="6" t="n"/>
      <c r="L58" s="32" t="n"/>
      <c r="M58" s="32" t="n"/>
      <c r="N58" s="32" t="n"/>
      <c r="O58" s="4" t="n"/>
      <c r="P58" s="8">
        <f>IF(A58="","",IF(M58="","Nicht versendet",IF(M58&lt;=TODAY(),"Versendet","Geplant")))</f>
        <v/>
      </c>
      <c r="Q58" s="4" t="n"/>
      <c r="R58" s="32" t="n"/>
      <c r="S58" s="9" t="n"/>
      <c r="T58" s="33" t="n"/>
      <c r="U58" s="11">
        <f>IF(A58="","",IFERROR(S58*(1+T58),S58))</f>
        <v/>
      </c>
      <c r="V58" s="5" t="n"/>
      <c r="W58" s="6" t="n"/>
      <c r="X58" s="12">
        <f>IF(A58="","",IFERROR(VLOOKUP(G58,'Vorlagen'!$A$12:$B$14,2,FALSE),"Guten Tag")&amp;" "&amp;F58&amp;",")</f>
        <v/>
      </c>
      <c r="Y58" s="8">
        <f>IF(A58="","",IF(N58="","Keine Frist",IF(Q58="Ja","Erledigt",IF(N58&lt;TODAY(),"Überfällig",IF(N58-TODAY()&lt;=7,"Bald fällig","Offen")))))</f>
        <v/>
      </c>
    </row>
    <row r="59" ht="32" customHeight="1">
      <c r="A59" s="4" t="n"/>
      <c r="B59" s="5" t="n"/>
      <c r="C59" s="4" t="n"/>
      <c r="D59" s="5" t="n"/>
      <c r="E59" s="4" t="n"/>
      <c r="F59" s="5" t="n"/>
      <c r="G59" s="4" t="n"/>
      <c r="H59" s="5" t="n"/>
      <c r="I59" s="5" t="n"/>
      <c r="J59" s="5" t="n"/>
      <c r="K59" s="6" t="n"/>
      <c r="L59" s="32" t="n"/>
      <c r="M59" s="32" t="n"/>
      <c r="N59" s="32" t="n"/>
      <c r="O59" s="4" t="n"/>
      <c r="P59" s="13">
        <f>IF(A59="","",IF(M59="","Nicht versendet",IF(M59&lt;=TODAY(),"Versendet","Geplant")))</f>
        <v/>
      </c>
      <c r="Q59" s="4" t="n"/>
      <c r="R59" s="32" t="n"/>
      <c r="S59" s="9" t="n"/>
      <c r="T59" s="33" t="n"/>
      <c r="U59" s="14">
        <f>IF(A59="","",IFERROR(S59*(1+T59),S59))</f>
        <v/>
      </c>
      <c r="V59" s="5" t="n"/>
      <c r="W59" s="6" t="n"/>
      <c r="X59" s="15">
        <f>IF(A59="","",IFERROR(VLOOKUP(G59,'Vorlagen'!$A$12:$B$14,2,FALSE),"Guten Tag")&amp;" "&amp;F59&amp;",")</f>
        <v/>
      </c>
      <c r="Y59" s="13">
        <f>IF(A59="","",IF(N59="","Keine Frist",IF(Q59="Ja","Erledigt",IF(N59&lt;TODAY(),"Überfällig",IF(N59-TODAY()&lt;=7,"Bald fällig","Offen")))))</f>
        <v/>
      </c>
    </row>
    <row r="60" ht="32" customHeight="1">
      <c r="A60" s="4" t="n"/>
      <c r="B60" s="5" t="n"/>
      <c r="C60" s="4" t="n"/>
      <c r="D60" s="5" t="n"/>
      <c r="E60" s="4" t="n"/>
      <c r="F60" s="5" t="n"/>
      <c r="G60" s="4" t="n"/>
      <c r="H60" s="5" t="n"/>
      <c r="I60" s="5" t="n"/>
      <c r="J60" s="5" t="n"/>
      <c r="K60" s="6" t="n"/>
      <c r="L60" s="32" t="n"/>
      <c r="M60" s="32" t="n"/>
      <c r="N60" s="32" t="n"/>
      <c r="O60" s="4" t="n"/>
      <c r="P60" s="8">
        <f>IF(A60="","",IF(M60="","Nicht versendet",IF(M60&lt;=TODAY(),"Versendet","Geplant")))</f>
        <v/>
      </c>
      <c r="Q60" s="4" t="n"/>
      <c r="R60" s="32" t="n"/>
      <c r="S60" s="9" t="n"/>
      <c r="T60" s="33" t="n"/>
      <c r="U60" s="11">
        <f>IF(A60="","",IFERROR(S60*(1+T60),S60))</f>
        <v/>
      </c>
      <c r="V60" s="5" t="n"/>
      <c r="W60" s="6" t="n"/>
      <c r="X60" s="12">
        <f>IF(A60="","",IFERROR(VLOOKUP(G60,'Vorlagen'!$A$12:$B$14,2,FALSE),"Guten Tag")&amp;" "&amp;F60&amp;",")</f>
        <v/>
      </c>
      <c r="Y60" s="8">
        <f>IF(A60="","",IF(N60="","Keine Frist",IF(Q60="Ja","Erledigt",IF(N60&lt;TODAY(),"Überfällig",IF(N60-TODAY()&lt;=7,"Bald fällig","Offen")))))</f>
        <v/>
      </c>
    </row>
    <row r="61" ht="32" customHeight="1">
      <c r="A61" s="4" t="n"/>
      <c r="B61" s="5" t="n"/>
      <c r="C61" s="4" t="n"/>
      <c r="D61" s="5" t="n"/>
      <c r="E61" s="4" t="n"/>
      <c r="F61" s="5" t="n"/>
      <c r="G61" s="4" t="n"/>
      <c r="H61" s="5" t="n"/>
      <c r="I61" s="5" t="n"/>
      <c r="J61" s="5" t="n"/>
      <c r="K61" s="6" t="n"/>
      <c r="L61" s="32" t="n"/>
      <c r="M61" s="32" t="n"/>
      <c r="N61" s="32" t="n"/>
      <c r="O61" s="4" t="n"/>
      <c r="P61" s="13">
        <f>IF(A61="","",IF(M61="","Nicht versendet",IF(M61&lt;=TODAY(),"Versendet","Geplant")))</f>
        <v/>
      </c>
      <c r="Q61" s="4" t="n"/>
      <c r="R61" s="32" t="n"/>
      <c r="S61" s="9" t="n"/>
      <c r="T61" s="33" t="n"/>
      <c r="U61" s="14">
        <f>IF(A61="","",IFERROR(S61*(1+T61),S61))</f>
        <v/>
      </c>
      <c r="V61" s="5" t="n"/>
      <c r="W61" s="6" t="n"/>
      <c r="X61" s="15">
        <f>IF(A61="","",IFERROR(VLOOKUP(G61,'Vorlagen'!$A$12:$B$14,2,FALSE),"Guten Tag")&amp;" "&amp;F61&amp;",")</f>
        <v/>
      </c>
      <c r="Y61" s="13">
        <f>IF(A61="","",IF(N61="","Keine Frist",IF(Q61="Ja","Erledigt",IF(N61&lt;TODAY(),"Überfällig",IF(N61-TODAY()&lt;=7,"Bald fällig","Offen")))))</f>
        <v/>
      </c>
    </row>
    <row r="62" ht="32" customHeight="1">
      <c r="A62" s="4" t="n"/>
      <c r="B62" s="5" t="n"/>
      <c r="C62" s="4" t="n"/>
      <c r="D62" s="5" t="n"/>
      <c r="E62" s="4" t="n"/>
      <c r="F62" s="5" t="n"/>
      <c r="G62" s="4" t="n"/>
      <c r="H62" s="5" t="n"/>
      <c r="I62" s="5" t="n"/>
      <c r="J62" s="5" t="n"/>
      <c r="K62" s="6" t="n"/>
      <c r="L62" s="32" t="n"/>
      <c r="M62" s="32" t="n"/>
      <c r="N62" s="32" t="n"/>
      <c r="O62" s="4" t="n"/>
      <c r="P62" s="8">
        <f>IF(A62="","",IF(M62="","Nicht versendet",IF(M62&lt;=TODAY(),"Versendet","Geplant")))</f>
        <v/>
      </c>
      <c r="Q62" s="4" t="n"/>
      <c r="R62" s="32" t="n"/>
      <c r="S62" s="9" t="n"/>
      <c r="T62" s="33" t="n"/>
      <c r="U62" s="11">
        <f>IF(A62="","",IFERROR(S62*(1+T62),S62))</f>
        <v/>
      </c>
      <c r="V62" s="5" t="n"/>
      <c r="W62" s="6" t="n"/>
      <c r="X62" s="12">
        <f>IF(A62="","",IFERROR(VLOOKUP(G62,'Vorlagen'!$A$12:$B$14,2,FALSE),"Guten Tag")&amp;" "&amp;F62&amp;",")</f>
        <v/>
      </c>
      <c r="Y62" s="8">
        <f>IF(A62="","",IF(N62="","Keine Frist",IF(Q62="Ja","Erledigt",IF(N62&lt;TODAY(),"Überfällig",IF(N62-TODAY()&lt;=7,"Bald fällig","Offen")))))</f>
        <v/>
      </c>
    </row>
    <row r="63" ht="32" customHeight="1">
      <c r="A63" s="4" t="n"/>
      <c r="B63" s="5" t="n"/>
      <c r="C63" s="4" t="n"/>
      <c r="D63" s="5" t="n"/>
      <c r="E63" s="4" t="n"/>
      <c r="F63" s="5" t="n"/>
      <c r="G63" s="4" t="n"/>
      <c r="H63" s="5" t="n"/>
      <c r="I63" s="5" t="n"/>
      <c r="J63" s="5" t="n"/>
      <c r="K63" s="6" t="n"/>
      <c r="L63" s="32" t="n"/>
      <c r="M63" s="32" t="n"/>
      <c r="N63" s="32" t="n"/>
      <c r="O63" s="4" t="n"/>
      <c r="P63" s="13">
        <f>IF(A63="","",IF(M63="","Nicht versendet",IF(M63&lt;=TODAY(),"Versendet","Geplant")))</f>
        <v/>
      </c>
      <c r="Q63" s="4" t="n"/>
      <c r="R63" s="32" t="n"/>
      <c r="S63" s="9" t="n"/>
      <c r="T63" s="33" t="n"/>
      <c r="U63" s="14">
        <f>IF(A63="","",IFERROR(S63*(1+T63),S63))</f>
        <v/>
      </c>
      <c r="V63" s="5" t="n"/>
      <c r="W63" s="6" t="n"/>
      <c r="X63" s="15">
        <f>IF(A63="","",IFERROR(VLOOKUP(G63,'Vorlagen'!$A$12:$B$14,2,FALSE),"Guten Tag")&amp;" "&amp;F63&amp;",")</f>
        <v/>
      </c>
      <c r="Y63" s="13">
        <f>IF(A63="","",IF(N63="","Keine Frist",IF(Q63="Ja","Erledigt",IF(N63&lt;TODAY(),"Überfällig",IF(N63-TODAY()&lt;=7,"Bald fällig","Offen")))))</f>
        <v/>
      </c>
    </row>
    <row r="64" ht="32" customHeight="1">
      <c r="A64" s="4" t="n"/>
      <c r="B64" s="5" t="n"/>
      <c r="C64" s="4" t="n"/>
      <c r="D64" s="5" t="n"/>
      <c r="E64" s="4" t="n"/>
      <c r="F64" s="5" t="n"/>
      <c r="G64" s="4" t="n"/>
      <c r="H64" s="5" t="n"/>
      <c r="I64" s="5" t="n"/>
      <c r="J64" s="5" t="n"/>
      <c r="K64" s="6" t="n"/>
      <c r="L64" s="32" t="n"/>
      <c r="M64" s="32" t="n"/>
      <c r="N64" s="32" t="n"/>
      <c r="O64" s="4" t="n"/>
      <c r="P64" s="8">
        <f>IF(A64="","",IF(M64="","Nicht versendet",IF(M64&lt;=TODAY(),"Versendet","Geplant")))</f>
        <v/>
      </c>
      <c r="Q64" s="4" t="n"/>
      <c r="R64" s="32" t="n"/>
      <c r="S64" s="9" t="n"/>
      <c r="T64" s="33" t="n"/>
      <c r="U64" s="11">
        <f>IF(A64="","",IFERROR(S64*(1+T64),S64))</f>
        <v/>
      </c>
      <c r="V64" s="5" t="n"/>
      <c r="W64" s="6" t="n"/>
      <c r="X64" s="12">
        <f>IF(A64="","",IFERROR(VLOOKUP(G64,'Vorlagen'!$A$12:$B$14,2,FALSE),"Guten Tag")&amp;" "&amp;F64&amp;",")</f>
        <v/>
      </c>
      <c r="Y64" s="8">
        <f>IF(A64="","",IF(N64="","Keine Frist",IF(Q64="Ja","Erledigt",IF(N64&lt;TODAY(),"Überfällig",IF(N64-TODAY()&lt;=7,"Bald fällig","Offen")))))</f>
        <v/>
      </c>
    </row>
    <row r="65" ht="32" customHeight="1">
      <c r="A65" s="4" t="n"/>
      <c r="B65" s="5" t="n"/>
      <c r="C65" s="4" t="n"/>
      <c r="D65" s="5" t="n"/>
      <c r="E65" s="4" t="n"/>
      <c r="F65" s="5" t="n"/>
      <c r="G65" s="4" t="n"/>
      <c r="H65" s="5" t="n"/>
      <c r="I65" s="5" t="n"/>
      <c r="J65" s="5" t="n"/>
      <c r="K65" s="6" t="n"/>
      <c r="L65" s="32" t="n"/>
      <c r="M65" s="32" t="n"/>
      <c r="N65" s="32" t="n"/>
      <c r="O65" s="4" t="n"/>
      <c r="P65" s="13">
        <f>IF(A65="","",IF(M65="","Nicht versendet",IF(M65&lt;=TODAY(),"Versendet","Geplant")))</f>
        <v/>
      </c>
      <c r="Q65" s="4" t="n"/>
      <c r="R65" s="32" t="n"/>
      <c r="S65" s="9" t="n"/>
      <c r="T65" s="33" t="n"/>
      <c r="U65" s="14">
        <f>IF(A65="","",IFERROR(S65*(1+T65),S65))</f>
        <v/>
      </c>
      <c r="V65" s="5" t="n"/>
      <c r="W65" s="6" t="n"/>
      <c r="X65" s="15">
        <f>IF(A65="","",IFERROR(VLOOKUP(G65,'Vorlagen'!$A$12:$B$14,2,FALSE),"Guten Tag")&amp;" "&amp;F65&amp;",")</f>
        <v/>
      </c>
      <c r="Y65" s="13">
        <f>IF(A65="","",IF(N65="","Keine Frist",IF(Q65="Ja","Erledigt",IF(N65&lt;TODAY(),"Überfällig",IF(N65-TODAY()&lt;=7,"Bald fällig","Offen")))))</f>
        <v/>
      </c>
    </row>
    <row r="66" ht="32" customHeight="1">
      <c r="A66" s="4" t="n"/>
      <c r="B66" s="5" t="n"/>
      <c r="C66" s="4" t="n"/>
      <c r="D66" s="5" t="n"/>
      <c r="E66" s="4" t="n"/>
      <c r="F66" s="5" t="n"/>
      <c r="G66" s="4" t="n"/>
      <c r="H66" s="5" t="n"/>
      <c r="I66" s="5" t="n"/>
      <c r="J66" s="5" t="n"/>
      <c r="K66" s="6" t="n"/>
      <c r="L66" s="32" t="n"/>
      <c r="M66" s="32" t="n"/>
      <c r="N66" s="32" t="n"/>
      <c r="O66" s="4" t="n"/>
      <c r="P66" s="8">
        <f>IF(A66="","",IF(M66="","Nicht versendet",IF(M66&lt;=TODAY(),"Versendet","Geplant")))</f>
        <v/>
      </c>
      <c r="Q66" s="4" t="n"/>
      <c r="R66" s="32" t="n"/>
      <c r="S66" s="9" t="n"/>
      <c r="T66" s="33" t="n"/>
      <c r="U66" s="11">
        <f>IF(A66="","",IFERROR(S66*(1+T66),S66))</f>
        <v/>
      </c>
      <c r="V66" s="5" t="n"/>
      <c r="W66" s="6" t="n"/>
      <c r="X66" s="12">
        <f>IF(A66="","",IFERROR(VLOOKUP(G66,'Vorlagen'!$A$12:$B$14,2,FALSE),"Guten Tag")&amp;" "&amp;F66&amp;",")</f>
        <v/>
      </c>
      <c r="Y66" s="8">
        <f>IF(A66="","",IF(N66="","Keine Frist",IF(Q66="Ja","Erledigt",IF(N66&lt;TODAY(),"Überfällig",IF(N66-TODAY()&lt;=7,"Bald fällig","Offen")))))</f>
        <v/>
      </c>
    </row>
    <row r="67" ht="32" customHeight="1">
      <c r="A67" s="4" t="n"/>
      <c r="B67" s="5" t="n"/>
      <c r="C67" s="4" t="n"/>
      <c r="D67" s="5" t="n"/>
      <c r="E67" s="4" t="n"/>
      <c r="F67" s="5" t="n"/>
      <c r="G67" s="4" t="n"/>
      <c r="H67" s="5" t="n"/>
      <c r="I67" s="5" t="n"/>
      <c r="J67" s="5" t="n"/>
      <c r="K67" s="6" t="n"/>
      <c r="L67" s="32" t="n"/>
      <c r="M67" s="32" t="n"/>
      <c r="N67" s="32" t="n"/>
      <c r="O67" s="4" t="n"/>
      <c r="P67" s="13">
        <f>IF(A67="","",IF(M67="","Nicht versendet",IF(M67&lt;=TODAY(),"Versendet","Geplant")))</f>
        <v/>
      </c>
      <c r="Q67" s="4" t="n"/>
      <c r="R67" s="32" t="n"/>
      <c r="S67" s="9" t="n"/>
      <c r="T67" s="33" t="n"/>
      <c r="U67" s="14">
        <f>IF(A67="","",IFERROR(S67*(1+T67),S67))</f>
        <v/>
      </c>
      <c r="V67" s="5" t="n"/>
      <c r="W67" s="6" t="n"/>
      <c r="X67" s="15">
        <f>IF(A67="","",IFERROR(VLOOKUP(G67,'Vorlagen'!$A$12:$B$14,2,FALSE),"Guten Tag")&amp;" "&amp;F67&amp;",")</f>
        <v/>
      </c>
      <c r="Y67" s="13">
        <f>IF(A67="","",IF(N67="","Keine Frist",IF(Q67="Ja","Erledigt",IF(N67&lt;TODAY(),"Überfällig",IF(N67-TODAY()&lt;=7,"Bald fällig","Offen")))))</f>
        <v/>
      </c>
    </row>
    <row r="68" ht="32" customHeight="1">
      <c r="A68" s="4" t="n"/>
      <c r="B68" s="5" t="n"/>
      <c r="C68" s="4" t="n"/>
      <c r="D68" s="5" t="n"/>
      <c r="E68" s="4" t="n"/>
      <c r="F68" s="5" t="n"/>
      <c r="G68" s="4" t="n"/>
      <c r="H68" s="5" t="n"/>
      <c r="I68" s="5" t="n"/>
      <c r="J68" s="5" t="n"/>
      <c r="K68" s="6" t="n"/>
      <c r="L68" s="32" t="n"/>
      <c r="M68" s="32" t="n"/>
      <c r="N68" s="32" t="n"/>
      <c r="O68" s="4" t="n"/>
      <c r="P68" s="8">
        <f>IF(A68="","",IF(M68="","Nicht versendet",IF(M68&lt;=TODAY(),"Versendet","Geplant")))</f>
        <v/>
      </c>
      <c r="Q68" s="4" t="n"/>
      <c r="R68" s="32" t="n"/>
      <c r="S68" s="9" t="n"/>
      <c r="T68" s="33" t="n"/>
      <c r="U68" s="11">
        <f>IF(A68="","",IFERROR(S68*(1+T68),S68))</f>
        <v/>
      </c>
      <c r="V68" s="5" t="n"/>
      <c r="W68" s="6" t="n"/>
      <c r="X68" s="12">
        <f>IF(A68="","",IFERROR(VLOOKUP(G68,'Vorlagen'!$A$12:$B$14,2,FALSE),"Guten Tag")&amp;" "&amp;F68&amp;",")</f>
        <v/>
      </c>
      <c r="Y68" s="8">
        <f>IF(A68="","",IF(N68="","Keine Frist",IF(Q68="Ja","Erledigt",IF(N68&lt;TODAY(),"Überfällig",IF(N68-TODAY()&lt;=7,"Bald fällig","Offen")))))</f>
        <v/>
      </c>
    </row>
    <row r="69" ht="32" customHeight="1">
      <c r="A69" s="4" t="n"/>
      <c r="B69" s="5" t="n"/>
      <c r="C69" s="4" t="n"/>
      <c r="D69" s="5" t="n"/>
      <c r="E69" s="4" t="n"/>
      <c r="F69" s="5" t="n"/>
      <c r="G69" s="4" t="n"/>
      <c r="H69" s="5" t="n"/>
      <c r="I69" s="5" t="n"/>
      <c r="J69" s="5" t="n"/>
      <c r="K69" s="6" t="n"/>
      <c r="L69" s="32" t="n"/>
      <c r="M69" s="32" t="n"/>
      <c r="N69" s="32" t="n"/>
      <c r="O69" s="4" t="n"/>
      <c r="P69" s="13">
        <f>IF(A69="","",IF(M69="","Nicht versendet",IF(M69&lt;=TODAY(),"Versendet","Geplant")))</f>
        <v/>
      </c>
      <c r="Q69" s="4" t="n"/>
      <c r="R69" s="32" t="n"/>
      <c r="S69" s="9" t="n"/>
      <c r="T69" s="33" t="n"/>
      <c r="U69" s="14">
        <f>IF(A69="","",IFERROR(S69*(1+T69),S69))</f>
        <v/>
      </c>
      <c r="V69" s="5" t="n"/>
      <c r="W69" s="6" t="n"/>
      <c r="X69" s="15">
        <f>IF(A69="","",IFERROR(VLOOKUP(G69,'Vorlagen'!$A$12:$B$14,2,FALSE),"Guten Tag")&amp;" "&amp;F69&amp;",")</f>
        <v/>
      </c>
      <c r="Y69" s="13">
        <f>IF(A69="","",IF(N69="","Keine Frist",IF(Q69="Ja","Erledigt",IF(N69&lt;TODAY(),"Überfällig",IF(N69-TODAY()&lt;=7,"Bald fällig","Offen")))))</f>
        <v/>
      </c>
    </row>
    <row r="70" ht="32" customHeight="1">
      <c r="A70" s="4" t="n"/>
      <c r="B70" s="5" t="n"/>
      <c r="C70" s="4" t="n"/>
      <c r="D70" s="5" t="n"/>
      <c r="E70" s="4" t="n"/>
      <c r="F70" s="5" t="n"/>
      <c r="G70" s="4" t="n"/>
      <c r="H70" s="5" t="n"/>
      <c r="I70" s="5" t="n"/>
      <c r="J70" s="5" t="n"/>
      <c r="K70" s="6" t="n"/>
      <c r="L70" s="32" t="n"/>
      <c r="M70" s="32" t="n"/>
      <c r="N70" s="32" t="n"/>
      <c r="O70" s="4" t="n"/>
      <c r="P70" s="8">
        <f>IF(A70="","",IF(M70="","Nicht versendet",IF(M70&lt;=TODAY(),"Versendet","Geplant")))</f>
        <v/>
      </c>
      <c r="Q70" s="4" t="n"/>
      <c r="R70" s="32" t="n"/>
      <c r="S70" s="9" t="n"/>
      <c r="T70" s="33" t="n"/>
      <c r="U70" s="11">
        <f>IF(A70="","",IFERROR(S70*(1+T70),S70))</f>
        <v/>
      </c>
      <c r="V70" s="5" t="n"/>
      <c r="W70" s="6" t="n"/>
      <c r="X70" s="12">
        <f>IF(A70="","",IFERROR(VLOOKUP(G70,'Vorlagen'!$A$12:$B$14,2,FALSE),"Guten Tag")&amp;" "&amp;F70&amp;",")</f>
        <v/>
      </c>
      <c r="Y70" s="8">
        <f>IF(A70="","",IF(N70="","Keine Frist",IF(Q70="Ja","Erledigt",IF(N70&lt;TODAY(),"Überfällig",IF(N70-TODAY()&lt;=7,"Bald fällig","Offen")))))</f>
        <v/>
      </c>
    </row>
    <row r="71" ht="32" customHeight="1">
      <c r="A71" s="4" t="n"/>
      <c r="B71" s="5" t="n"/>
      <c r="C71" s="4" t="n"/>
      <c r="D71" s="5" t="n"/>
      <c r="E71" s="4" t="n"/>
      <c r="F71" s="5" t="n"/>
      <c r="G71" s="4" t="n"/>
      <c r="H71" s="5" t="n"/>
      <c r="I71" s="5" t="n"/>
      <c r="J71" s="5" t="n"/>
      <c r="K71" s="6" t="n"/>
      <c r="L71" s="32" t="n"/>
      <c r="M71" s="32" t="n"/>
      <c r="N71" s="32" t="n"/>
      <c r="O71" s="4" t="n"/>
      <c r="P71" s="13">
        <f>IF(A71="","",IF(M71="","Nicht versendet",IF(M71&lt;=TODAY(),"Versendet","Geplant")))</f>
        <v/>
      </c>
      <c r="Q71" s="4" t="n"/>
      <c r="R71" s="32" t="n"/>
      <c r="S71" s="9" t="n"/>
      <c r="T71" s="33" t="n"/>
      <c r="U71" s="14">
        <f>IF(A71="","",IFERROR(S71*(1+T71),S71))</f>
        <v/>
      </c>
      <c r="V71" s="5" t="n"/>
      <c r="W71" s="6" t="n"/>
      <c r="X71" s="15">
        <f>IF(A71="","",IFERROR(VLOOKUP(G71,'Vorlagen'!$A$12:$B$14,2,FALSE),"Guten Tag")&amp;" "&amp;F71&amp;",")</f>
        <v/>
      </c>
      <c r="Y71" s="13">
        <f>IF(A71="","",IF(N71="","Keine Frist",IF(Q71="Ja","Erledigt",IF(N71&lt;TODAY(),"Überfällig",IF(N71-TODAY()&lt;=7,"Bald fällig","Offen")))))</f>
        <v/>
      </c>
    </row>
    <row r="72" ht="32" customHeight="1">
      <c r="A72" s="4" t="n"/>
      <c r="B72" s="5" t="n"/>
      <c r="C72" s="4" t="n"/>
      <c r="D72" s="5" t="n"/>
      <c r="E72" s="4" t="n"/>
      <c r="F72" s="5" t="n"/>
      <c r="G72" s="4" t="n"/>
      <c r="H72" s="5" t="n"/>
      <c r="I72" s="5" t="n"/>
      <c r="J72" s="5" t="n"/>
      <c r="K72" s="6" t="n"/>
      <c r="L72" s="32" t="n"/>
      <c r="M72" s="32" t="n"/>
      <c r="N72" s="32" t="n"/>
      <c r="O72" s="4" t="n"/>
      <c r="P72" s="8">
        <f>IF(A72="","",IF(M72="","Nicht versendet",IF(M72&lt;=TODAY(),"Versendet","Geplant")))</f>
        <v/>
      </c>
      <c r="Q72" s="4" t="n"/>
      <c r="R72" s="32" t="n"/>
      <c r="S72" s="9" t="n"/>
      <c r="T72" s="33" t="n"/>
      <c r="U72" s="11">
        <f>IF(A72="","",IFERROR(S72*(1+T72),S72))</f>
        <v/>
      </c>
      <c r="V72" s="5" t="n"/>
      <c r="W72" s="6" t="n"/>
      <c r="X72" s="12">
        <f>IF(A72="","",IFERROR(VLOOKUP(G72,'Vorlagen'!$A$12:$B$14,2,FALSE),"Guten Tag")&amp;" "&amp;F72&amp;",")</f>
        <v/>
      </c>
      <c r="Y72" s="8">
        <f>IF(A72="","",IF(N72="","Keine Frist",IF(Q72="Ja","Erledigt",IF(N72&lt;TODAY(),"Überfällig",IF(N72-TODAY()&lt;=7,"Bald fällig","Offen")))))</f>
        <v/>
      </c>
    </row>
    <row r="73" ht="32" customHeight="1">
      <c r="A73" s="4" t="n"/>
      <c r="B73" s="5" t="n"/>
      <c r="C73" s="4" t="n"/>
      <c r="D73" s="5" t="n"/>
      <c r="E73" s="4" t="n"/>
      <c r="F73" s="5" t="n"/>
      <c r="G73" s="4" t="n"/>
      <c r="H73" s="5" t="n"/>
      <c r="I73" s="5" t="n"/>
      <c r="J73" s="5" t="n"/>
      <c r="K73" s="6" t="n"/>
      <c r="L73" s="32" t="n"/>
      <c r="M73" s="32" t="n"/>
      <c r="N73" s="32" t="n"/>
      <c r="O73" s="4" t="n"/>
      <c r="P73" s="13">
        <f>IF(A73="","",IF(M73="","Nicht versendet",IF(M73&lt;=TODAY(),"Versendet","Geplant")))</f>
        <v/>
      </c>
      <c r="Q73" s="4" t="n"/>
      <c r="R73" s="32" t="n"/>
      <c r="S73" s="9" t="n"/>
      <c r="T73" s="33" t="n"/>
      <c r="U73" s="14">
        <f>IF(A73="","",IFERROR(S73*(1+T73),S73))</f>
        <v/>
      </c>
      <c r="V73" s="5" t="n"/>
      <c r="W73" s="6" t="n"/>
      <c r="X73" s="15">
        <f>IF(A73="","",IFERROR(VLOOKUP(G73,'Vorlagen'!$A$12:$B$14,2,FALSE),"Guten Tag")&amp;" "&amp;F73&amp;",")</f>
        <v/>
      </c>
      <c r="Y73" s="13">
        <f>IF(A73="","",IF(N73="","Keine Frist",IF(Q73="Ja","Erledigt",IF(N73&lt;TODAY(),"Überfällig",IF(N73-TODAY()&lt;=7,"Bald fällig","Offen")))))</f>
        <v/>
      </c>
    </row>
    <row r="74" ht="32" customHeight="1">
      <c r="A74" s="4" t="n"/>
      <c r="B74" s="5" t="n"/>
      <c r="C74" s="4" t="n"/>
      <c r="D74" s="5" t="n"/>
      <c r="E74" s="4" t="n"/>
      <c r="F74" s="5" t="n"/>
      <c r="G74" s="4" t="n"/>
      <c r="H74" s="5" t="n"/>
      <c r="I74" s="5" t="n"/>
      <c r="J74" s="5" t="n"/>
      <c r="K74" s="6" t="n"/>
      <c r="L74" s="32" t="n"/>
      <c r="M74" s="32" t="n"/>
      <c r="N74" s="32" t="n"/>
      <c r="O74" s="4" t="n"/>
      <c r="P74" s="8">
        <f>IF(A74="","",IF(M74="","Nicht versendet",IF(M74&lt;=TODAY(),"Versendet","Geplant")))</f>
        <v/>
      </c>
      <c r="Q74" s="4" t="n"/>
      <c r="R74" s="32" t="n"/>
      <c r="S74" s="9" t="n"/>
      <c r="T74" s="33" t="n"/>
      <c r="U74" s="11">
        <f>IF(A74="","",IFERROR(S74*(1+T74),S74))</f>
        <v/>
      </c>
      <c r="V74" s="5" t="n"/>
      <c r="W74" s="6" t="n"/>
      <c r="X74" s="12">
        <f>IF(A74="","",IFERROR(VLOOKUP(G74,'Vorlagen'!$A$12:$B$14,2,FALSE),"Guten Tag")&amp;" "&amp;F74&amp;",")</f>
        <v/>
      </c>
      <c r="Y74" s="8">
        <f>IF(A74="","",IF(N74="","Keine Frist",IF(Q74="Ja","Erledigt",IF(N74&lt;TODAY(),"Überfällig",IF(N74-TODAY()&lt;=7,"Bald fällig","Offen")))))</f>
        <v/>
      </c>
    </row>
    <row r="75" ht="32" customHeight="1">
      <c r="A75" s="4" t="n"/>
      <c r="B75" s="5" t="n"/>
      <c r="C75" s="4" t="n"/>
      <c r="D75" s="5" t="n"/>
      <c r="E75" s="4" t="n"/>
      <c r="F75" s="5" t="n"/>
      <c r="G75" s="4" t="n"/>
      <c r="H75" s="5" t="n"/>
      <c r="I75" s="5" t="n"/>
      <c r="J75" s="5" t="n"/>
      <c r="K75" s="6" t="n"/>
      <c r="L75" s="32" t="n"/>
      <c r="M75" s="32" t="n"/>
      <c r="N75" s="32" t="n"/>
      <c r="O75" s="4" t="n"/>
      <c r="P75" s="13">
        <f>IF(A75="","",IF(M75="","Nicht versendet",IF(M75&lt;=TODAY(),"Versendet","Geplant")))</f>
        <v/>
      </c>
      <c r="Q75" s="4" t="n"/>
      <c r="R75" s="32" t="n"/>
      <c r="S75" s="9" t="n"/>
      <c r="T75" s="33" t="n"/>
      <c r="U75" s="14">
        <f>IF(A75="","",IFERROR(S75*(1+T75),S75))</f>
        <v/>
      </c>
      <c r="V75" s="5" t="n"/>
      <c r="W75" s="6" t="n"/>
      <c r="X75" s="15">
        <f>IF(A75="","",IFERROR(VLOOKUP(G75,'Vorlagen'!$A$12:$B$14,2,FALSE),"Guten Tag")&amp;" "&amp;F75&amp;",")</f>
        <v/>
      </c>
      <c r="Y75" s="13">
        <f>IF(A75="","",IF(N75="","Keine Frist",IF(Q75="Ja","Erledigt",IF(N75&lt;TODAY(),"Überfällig",IF(N75-TODAY()&lt;=7,"Bald fällig","Offen")))))</f>
        <v/>
      </c>
    </row>
    <row r="76" ht="32" customHeight="1">
      <c r="A76" s="4" t="n"/>
      <c r="B76" s="5" t="n"/>
      <c r="C76" s="4" t="n"/>
      <c r="D76" s="5" t="n"/>
      <c r="E76" s="4" t="n"/>
      <c r="F76" s="5" t="n"/>
      <c r="G76" s="4" t="n"/>
      <c r="H76" s="5" t="n"/>
      <c r="I76" s="5" t="n"/>
      <c r="J76" s="5" t="n"/>
      <c r="K76" s="6" t="n"/>
      <c r="L76" s="32" t="n"/>
      <c r="M76" s="32" t="n"/>
      <c r="N76" s="32" t="n"/>
      <c r="O76" s="4" t="n"/>
      <c r="P76" s="8">
        <f>IF(A76="","",IF(M76="","Nicht versendet",IF(M76&lt;=TODAY(),"Versendet","Geplant")))</f>
        <v/>
      </c>
      <c r="Q76" s="4" t="n"/>
      <c r="R76" s="32" t="n"/>
      <c r="S76" s="9" t="n"/>
      <c r="T76" s="33" t="n"/>
      <c r="U76" s="11">
        <f>IF(A76="","",IFERROR(S76*(1+T76),S76))</f>
        <v/>
      </c>
      <c r="V76" s="5" t="n"/>
      <c r="W76" s="6" t="n"/>
      <c r="X76" s="12">
        <f>IF(A76="","",IFERROR(VLOOKUP(G76,'Vorlagen'!$A$12:$B$14,2,FALSE),"Guten Tag")&amp;" "&amp;F76&amp;",")</f>
        <v/>
      </c>
      <c r="Y76" s="8">
        <f>IF(A76="","",IF(N76="","Keine Frist",IF(Q76="Ja","Erledigt",IF(N76&lt;TODAY(),"Überfällig",IF(N76-TODAY()&lt;=7,"Bald fällig","Offen")))))</f>
        <v/>
      </c>
    </row>
    <row r="77" ht="32" customHeight="1">
      <c r="A77" s="4" t="n"/>
      <c r="B77" s="5" t="n"/>
      <c r="C77" s="4" t="n"/>
      <c r="D77" s="5" t="n"/>
      <c r="E77" s="4" t="n"/>
      <c r="F77" s="5" t="n"/>
      <c r="G77" s="4" t="n"/>
      <c r="H77" s="5" t="n"/>
      <c r="I77" s="5" t="n"/>
      <c r="J77" s="5" t="n"/>
      <c r="K77" s="6" t="n"/>
      <c r="L77" s="32" t="n"/>
      <c r="M77" s="32" t="n"/>
      <c r="N77" s="32" t="n"/>
      <c r="O77" s="4" t="n"/>
      <c r="P77" s="13">
        <f>IF(A77="","",IF(M77="","Nicht versendet",IF(M77&lt;=TODAY(),"Versendet","Geplant")))</f>
        <v/>
      </c>
      <c r="Q77" s="4" t="n"/>
      <c r="R77" s="32" t="n"/>
      <c r="S77" s="9" t="n"/>
      <c r="T77" s="33" t="n"/>
      <c r="U77" s="14">
        <f>IF(A77="","",IFERROR(S77*(1+T77),S77))</f>
        <v/>
      </c>
      <c r="V77" s="5" t="n"/>
      <c r="W77" s="6" t="n"/>
      <c r="X77" s="15">
        <f>IF(A77="","",IFERROR(VLOOKUP(G77,'Vorlagen'!$A$12:$B$14,2,FALSE),"Guten Tag")&amp;" "&amp;F77&amp;",")</f>
        <v/>
      </c>
      <c r="Y77" s="13">
        <f>IF(A77="","",IF(N77="","Keine Frist",IF(Q77="Ja","Erledigt",IF(N77&lt;TODAY(),"Überfällig",IF(N77-TODAY()&lt;=7,"Bald fällig","Offen")))))</f>
        <v/>
      </c>
    </row>
    <row r="78" ht="32" customHeight="1">
      <c r="A78" s="4" t="n"/>
      <c r="B78" s="5" t="n"/>
      <c r="C78" s="4" t="n"/>
      <c r="D78" s="5" t="n"/>
      <c r="E78" s="4" t="n"/>
      <c r="F78" s="5" t="n"/>
      <c r="G78" s="4" t="n"/>
      <c r="H78" s="5" t="n"/>
      <c r="I78" s="5" t="n"/>
      <c r="J78" s="5" t="n"/>
      <c r="K78" s="6" t="n"/>
      <c r="L78" s="32" t="n"/>
      <c r="M78" s="32" t="n"/>
      <c r="N78" s="32" t="n"/>
      <c r="O78" s="4" t="n"/>
      <c r="P78" s="8">
        <f>IF(A78="","",IF(M78="","Nicht versendet",IF(M78&lt;=TODAY(),"Versendet","Geplant")))</f>
        <v/>
      </c>
      <c r="Q78" s="4" t="n"/>
      <c r="R78" s="32" t="n"/>
      <c r="S78" s="9" t="n"/>
      <c r="T78" s="33" t="n"/>
      <c r="U78" s="11">
        <f>IF(A78="","",IFERROR(S78*(1+T78),S78))</f>
        <v/>
      </c>
      <c r="V78" s="5" t="n"/>
      <c r="W78" s="6" t="n"/>
      <c r="X78" s="12">
        <f>IF(A78="","",IFERROR(VLOOKUP(G78,'Vorlagen'!$A$12:$B$14,2,FALSE),"Guten Tag")&amp;" "&amp;F78&amp;",")</f>
        <v/>
      </c>
      <c r="Y78" s="8">
        <f>IF(A78="","",IF(N78="","Keine Frist",IF(Q78="Ja","Erledigt",IF(N78&lt;TODAY(),"Überfällig",IF(N78-TODAY()&lt;=7,"Bald fällig","Offen")))))</f>
        <v/>
      </c>
    </row>
    <row r="79" ht="32" customHeight="1">
      <c r="A79" s="4" t="n"/>
      <c r="B79" s="5" t="n"/>
      <c r="C79" s="4" t="n"/>
      <c r="D79" s="5" t="n"/>
      <c r="E79" s="4" t="n"/>
      <c r="F79" s="5" t="n"/>
      <c r="G79" s="4" t="n"/>
      <c r="H79" s="5" t="n"/>
      <c r="I79" s="5" t="n"/>
      <c r="J79" s="5" t="n"/>
      <c r="K79" s="6" t="n"/>
      <c r="L79" s="32" t="n"/>
      <c r="M79" s="32" t="n"/>
      <c r="N79" s="32" t="n"/>
      <c r="O79" s="4" t="n"/>
      <c r="P79" s="13">
        <f>IF(A79="","",IF(M79="","Nicht versendet",IF(M79&lt;=TODAY(),"Versendet","Geplant")))</f>
        <v/>
      </c>
      <c r="Q79" s="4" t="n"/>
      <c r="R79" s="32" t="n"/>
      <c r="S79" s="9" t="n"/>
      <c r="T79" s="33" t="n"/>
      <c r="U79" s="14">
        <f>IF(A79="","",IFERROR(S79*(1+T79),S79))</f>
        <v/>
      </c>
      <c r="V79" s="5" t="n"/>
      <c r="W79" s="6" t="n"/>
      <c r="X79" s="15">
        <f>IF(A79="","",IFERROR(VLOOKUP(G79,'Vorlagen'!$A$12:$B$14,2,FALSE),"Guten Tag")&amp;" "&amp;F79&amp;",")</f>
        <v/>
      </c>
      <c r="Y79" s="13">
        <f>IF(A79="","",IF(N79="","Keine Frist",IF(Q79="Ja","Erledigt",IF(N79&lt;TODAY(),"Überfällig",IF(N79-TODAY()&lt;=7,"Bald fällig","Offen")))))</f>
        <v/>
      </c>
    </row>
    <row r="80" ht="32" customHeight="1">
      <c r="A80" s="4" t="n"/>
      <c r="B80" s="5" t="n"/>
      <c r="C80" s="4" t="n"/>
      <c r="D80" s="5" t="n"/>
      <c r="E80" s="4" t="n"/>
      <c r="F80" s="5" t="n"/>
      <c r="G80" s="4" t="n"/>
      <c r="H80" s="5" t="n"/>
      <c r="I80" s="5" t="n"/>
      <c r="J80" s="5" t="n"/>
      <c r="K80" s="6" t="n"/>
      <c r="L80" s="32" t="n"/>
      <c r="M80" s="32" t="n"/>
      <c r="N80" s="32" t="n"/>
      <c r="O80" s="4" t="n"/>
      <c r="P80" s="8">
        <f>IF(A80="","",IF(M80="","Nicht versendet",IF(M80&lt;=TODAY(),"Versendet","Geplant")))</f>
        <v/>
      </c>
      <c r="Q80" s="4" t="n"/>
      <c r="R80" s="32" t="n"/>
      <c r="S80" s="9" t="n"/>
      <c r="T80" s="33" t="n"/>
      <c r="U80" s="11">
        <f>IF(A80="","",IFERROR(S80*(1+T80),S80))</f>
        <v/>
      </c>
      <c r="V80" s="5" t="n"/>
      <c r="W80" s="6" t="n"/>
      <c r="X80" s="12">
        <f>IF(A80="","",IFERROR(VLOOKUP(G80,'Vorlagen'!$A$12:$B$14,2,FALSE),"Guten Tag")&amp;" "&amp;F80&amp;",")</f>
        <v/>
      </c>
      <c r="Y80" s="8">
        <f>IF(A80="","",IF(N80="","Keine Frist",IF(Q80="Ja","Erledigt",IF(N80&lt;TODAY(),"Überfällig",IF(N80-TODAY()&lt;=7,"Bald fällig","Offen")))))</f>
        <v/>
      </c>
    </row>
    <row r="81" ht="32" customHeight="1">
      <c r="A81" s="4" t="n"/>
      <c r="B81" s="5" t="n"/>
      <c r="C81" s="4" t="n"/>
      <c r="D81" s="5" t="n"/>
      <c r="E81" s="4" t="n"/>
      <c r="F81" s="5" t="n"/>
      <c r="G81" s="4" t="n"/>
      <c r="H81" s="5" t="n"/>
      <c r="I81" s="5" t="n"/>
      <c r="J81" s="5" t="n"/>
      <c r="K81" s="6" t="n"/>
      <c r="L81" s="32" t="n"/>
      <c r="M81" s="32" t="n"/>
      <c r="N81" s="32" t="n"/>
      <c r="O81" s="4" t="n"/>
      <c r="P81" s="13">
        <f>IF(A81="","",IF(M81="","Nicht versendet",IF(M81&lt;=TODAY(),"Versendet","Geplant")))</f>
        <v/>
      </c>
      <c r="Q81" s="4" t="n"/>
      <c r="R81" s="32" t="n"/>
      <c r="S81" s="9" t="n"/>
      <c r="T81" s="33" t="n"/>
      <c r="U81" s="14">
        <f>IF(A81="","",IFERROR(S81*(1+T81),S81))</f>
        <v/>
      </c>
      <c r="V81" s="5" t="n"/>
      <c r="W81" s="6" t="n"/>
      <c r="X81" s="15">
        <f>IF(A81="","",IFERROR(VLOOKUP(G81,'Vorlagen'!$A$12:$B$14,2,FALSE),"Guten Tag")&amp;" "&amp;F81&amp;",")</f>
        <v/>
      </c>
      <c r="Y81" s="13">
        <f>IF(A81="","",IF(N81="","Keine Frist",IF(Q81="Ja","Erledigt",IF(N81&lt;TODAY(),"Überfällig",IF(N81-TODAY()&lt;=7,"Bald fällig","Offen")))))</f>
        <v/>
      </c>
    </row>
    <row r="82" ht="32" customHeight="1">
      <c r="A82" s="4" t="n"/>
      <c r="B82" s="5" t="n"/>
      <c r="C82" s="4" t="n"/>
      <c r="D82" s="5" t="n"/>
      <c r="E82" s="4" t="n"/>
      <c r="F82" s="5" t="n"/>
      <c r="G82" s="4" t="n"/>
      <c r="H82" s="5" t="n"/>
      <c r="I82" s="5" t="n"/>
      <c r="J82" s="5" t="n"/>
      <c r="K82" s="6" t="n"/>
      <c r="L82" s="32" t="n"/>
      <c r="M82" s="32" t="n"/>
      <c r="N82" s="32" t="n"/>
      <c r="O82" s="4" t="n"/>
      <c r="P82" s="8">
        <f>IF(A82="","",IF(M82="","Nicht versendet",IF(M82&lt;=TODAY(),"Versendet","Geplant")))</f>
        <v/>
      </c>
      <c r="Q82" s="4" t="n"/>
      <c r="R82" s="32" t="n"/>
      <c r="S82" s="9" t="n"/>
      <c r="T82" s="33" t="n"/>
      <c r="U82" s="11">
        <f>IF(A82="","",IFERROR(S82*(1+T82),S82))</f>
        <v/>
      </c>
      <c r="V82" s="5" t="n"/>
      <c r="W82" s="6" t="n"/>
      <c r="X82" s="12">
        <f>IF(A82="","",IFERROR(VLOOKUP(G82,'Vorlagen'!$A$12:$B$14,2,FALSE),"Guten Tag")&amp;" "&amp;F82&amp;",")</f>
        <v/>
      </c>
      <c r="Y82" s="8">
        <f>IF(A82="","",IF(N82="","Keine Frist",IF(Q82="Ja","Erledigt",IF(N82&lt;TODAY(),"Überfällig",IF(N82-TODAY()&lt;=7,"Bald fällig","Offen")))))</f>
        <v/>
      </c>
    </row>
    <row r="83" ht="32" customHeight="1">
      <c r="A83" s="4" t="n"/>
      <c r="B83" s="5" t="n"/>
      <c r="C83" s="4" t="n"/>
      <c r="D83" s="5" t="n"/>
      <c r="E83" s="4" t="n"/>
      <c r="F83" s="5" t="n"/>
      <c r="G83" s="4" t="n"/>
      <c r="H83" s="5" t="n"/>
      <c r="I83" s="5" t="n"/>
      <c r="J83" s="5" t="n"/>
      <c r="K83" s="6" t="n"/>
      <c r="L83" s="32" t="n"/>
      <c r="M83" s="32" t="n"/>
      <c r="N83" s="32" t="n"/>
      <c r="O83" s="4" t="n"/>
      <c r="P83" s="13">
        <f>IF(A83="","",IF(M83="","Nicht versendet",IF(M83&lt;=TODAY(),"Versendet","Geplant")))</f>
        <v/>
      </c>
      <c r="Q83" s="4" t="n"/>
      <c r="R83" s="32" t="n"/>
      <c r="S83" s="9" t="n"/>
      <c r="T83" s="33" t="n"/>
      <c r="U83" s="14">
        <f>IF(A83="","",IFERROR(S83*(1+T83),S83))</f>
        <v/>
      </c>
      <c r="V83" s="5" t="n"/>
      <c r="W83" s="6" t="n"/>
      <c r="X83" s="15">
        <f>IF(A83="","",IFERROR(VLOOKUP(G83,'Vorlagen'!$A$12:$B$14,2,FALSE),"Guten Tag")&amp;" "&amp;F83&amp;",")</f>
        <v/>
      </c>
      <c r="Y83" s="13">
        <f>IF(A83="","",IF(N83="","Keine Frist",IF(Q83="Ja","Erledigt",IF(N83&lt;TODAY(),"Überfällig",IF(N83-TODAY()&lt;=7,"Bald fällig","Offen")))))</f>
        <v/>
      </c>
    </row>
    <row r="84" ht="32" customHeight="1">
      <c r="A84" s="4" t="n"/>
      <c r="B84" s="5" t="n"/>
      <c r="C84" s="4" t="n"/>
      <c r="D84" s="5" t="n"/>
      <c r="E84" s="4" t="n"/>
      <c r="F84" s="5" t="n"/>
      <c r="G84" s="4" t="n"/>
      <c r="H84" s="5" t="n"/>
      <c r="I84" s="5" t="n"/>
      <c r="J84" s="5" t="n"/>
      <c r="K84" s="6" t="n"/>
      <c r="L84" s="32" t="n"/>
      <c r="M84" s="32" t="n"/>
      <c r="N84" s="32" t="n"/>
      <c r="O84" s="4" t="n"/>
      <c r="P84" s="8">
        <f>IF(A84="","",IF(M84="","Nicht versendet",IF(M84&lt;=TODAY(),"Versendet","Geplant")))</f>
        <v/>
      </c>
      <c r="Q84" s="4" t="n"/>
      <c r="R84" s="32" t="n"/>
      <c r="S84" s="9" t="n"/>
      <c r="T84" s="33" t="n"/>
      <c r="U84" s="11">
        <f>IF(A84="","",IFERROR(S84*(1+T84),S84))</f>
        <v/>
      </c>
      <c r="V84" s="5" t="n"/>
      <c r="W84" s="6" t="n"/>
      <c r="X84" s="12">
        <f>IF(A84="","",IFERROR(VLOOKUP(G84,'Vorlagen'!$A$12:$B$14,2,FALSE),"Guten Tag")&amp;" "&amp;F84&amp;",")</f>
        <v/>
      </c>
      <c r="Y84" s="8">
        <f>IF(A84="","",IF(N84="","Keine Frist",IF(Q84="Ja","Erledigt",IF(N84&lt;TODAY(),"Überfällig",IF(N84-TODAY()&lt;=7,"Bald fällig","Offen")))))</f>
        <v/>
      </c>
    </row>
    <row r="85" ht="32" customHeight="1">
      <c r="A85" s="4" t="n"/>
      <c r="B85" s="5" t="n"/>
      <c r="C85" s="4" t="n"/>
      <c r="D85" s="5" t="n"/>
      <c r="E85" s="4" t="n"/>
      <c r="F85" s="5" t="n"/>
      <c r="G85" s="4" t="n"/>
      <c r="H85" s="5" t="n"/>
      <c r="I85" s="5" t="n"/>
      <c r="J85" s="5" t="n"/>
      <c r="K85" s="6" t="n"/>
      <c r="L85" s="32" t="n"/>
      <c r="M85" s="32" t="n"/>
      <c r="N85" s="32" t="n"/>
      <c r="O85" s="4" t="n"/>
      <c r="P85" s="13">
        <f>IF(A85="","",IF(M85="","Nicht versendet",IF(M85&lt;=TODAY(),"Versendet","Geplant")))</f>
        <v/>
      </c>
      <c r="Q85" s="4" t="n"/>
      <c r="R85" s="32" t="n"/>
      <c r="S85" s="9" t="n"/>
      <c r="T85" s="33" t="n"/>
      <c r="U85" s="14">
        <f>IF(A85="","",IFERROR(S85*(1+T85),S85))</f>
        <v/>
      </c>
      <c r="V85" s="5" t="n"/>
      <c r="W85" s="6" t="n"/>
      <c r="X85" s="15">
        <f>IF(A85="","",IFERROR(VLOOKUP(G85,'Vorlagen'!$A$12:$B$14,2,FALSE),"Guten Tag")&amp;" "&amp;F85&amp;",")</f>
        <v/>
      </c>
      <c r="Y85" s="13">
        <f>IF(A85="","",IF(N85="","Keine Frist",IF(Q85="Ja","Erledigt",IF(N85&lt;TODAY(),"Überfällig",IF(N85-TODAY()&lt;=7,"Bald fällig","Offen")))))</f>
        <v/>
      </c>
    </row>
    <row r="86" ht="32" customHeight="1">
      <c r="A86" s="4" t="n"/>
      <c r="B86" s="5" t="n"/>
      <c r="C86" s="4" t="n"/>
      <c r="D86" s="5" t="n"/>
      <c r="E86" s="4" t="n"/>
      <c r="F86" s="5" t="n"/>
      <c r="G86" s="4" t="n"/>
      <c r="H86" s="5" t="n"/>
      <c r="I86" s="5" t="n"/>
      <c r="J86" s="5" t="n"/>
      <c r="K86" s="6" t="n"/>
      <c r="L86" s="32" t="n"/>
      <c r="M86" s="32" t="n"/>
      <c r="N86" s="32" t="n"/>
      <c r="O86" s="4" t="n"/>
      <c r="P86" s="8">
        <f>IF(A86="","",IF(M86="","Nicht versendet",IF(M86&lt;=TODAY(),"Versendet","Geplant")))</f>
        <v/>
      </c>
      <c r="Q86" s="4" t="n"/>
      <c r="R86" s="32" t="n"/>
      <c r="S86" s="9" t="n"/>
      <c r="T86" s="33" t="n"/>
      <c r="U86" s="11">
        <f>IF(A86="","",IFERROR(S86*(1+T86),S86))</f>
        <v/>
      </c>
      <c r="V86" s="5" t="n"/>
      <c r="W86" s="6" t="n"/>
      <c r="X86" s="12">
        <f>IF(A86="","",IFERROR(VLOOKUP(G86,'Vorlagen'!$A$12:$B$14,2,FALSE),"Guten Tag")&amp;" "&amp;F86&amp;",")</f>
        <v/>
      </c>
      <c r="Y86" s="8">
        <f>IF(A86="","",IF(N86="","Keine Frist",IF(Q86="Ja","Erledigt",IF(N86&lt;TODAY(),"Überfällig",IF(N86-TODAY()&lt;=7,"Bald fällig","Offen")))))</f>
        <v/>
      </c>
    </row>
    <row r="87" ht="32" customHeight="1">
      <c r="A87" s="4" t="n"/>
      <c r="B87" s="5" t="n"/>
      <c r="C87" s="4" t="n"/>
      <c r="D87" s="5" t="n"/>
      <c r="E87" s="4" t="n"/>
      <c r="F87" s="5" t="n"/>
      <c r="G87" s="4" t="n"/>
      <c r="H87" s="5" t="n"/>
      <c r="I87" s="5" t="n"/>
      <c r="J87" s="5" t="n"/>
      <c r="K87" s="6" t="n"/>
      <c r="L87" s="32" t="n"/>
      <c r="M87" s="32" t="n"/>
      <c r="N87" s="32" t="n"/>
      <c r="O87" s="4" t="n"/>
      <c r="P87" s="13">
        <f>IF(A87="","",IF(M87="","Nicht versendet",IF(M87&lt;=TODAY(),"Versendet","Geplant")))</f>
        <v/>
      </c>
      <c r="Q87" s="4" t="n"/>
      <c r="R87" s="32" t="n"/>
      <c r="S87" s="9" t="n"/>
      <c r="T87" s="33" t="n"/>
      <c r="U87" s="14">
        <f>IF(A87="","",IFERROR(S87*(1+T87),S87))</f>
        <v/>
      </c>
      <c r="V87" s="5" t="n"/>
      <c r="W87" s="6" t="n"/>
      <c r="X87" s="15">
        <f>IF(A87="","",IFERROR(VLOOKUP(G87,'Vorlagen'!$A$12:$B$14,2,FALSE),"Guten Tag")&amp;" "&amp;F87&amp;",")</f>
        <v/>
      </c>
      <c r="Y87" s="13">
        <f>IF(A87="","",IF(N87="","Keine Frist",IF(Q87="Ja","Erledigt",IF(N87&lt;TODAY(),"Überfällig",IF(N87-TODAY()&lt;=7,"Bald fällig","Offen")))))</f>
        <v/>
      </c>
    </row>
    <row r="88" ht="32" customHeight="1">
      <c r="A88" s="4" t="n"/>
      <c r="B88" s="5" t="n"/>
      <c r="C88" s="4" t="n"/>
      <c r="D88" s="5" t="n"/>
      <c r="E88" s="4" t="n"/>
      <c r="F88" s="5" t="n"/>
      <c r="G88" s="4" t="n"/>
      <c r="H88" s="5" t="n"/>
      <c r="I88" s="5" t="n"/>
      <c r="J88" s="5" t="n"/>
      <c r="K88" s="6" t="n"/>
      <c r="L88" s="32" t="n"/>
      <c r="M88" s="32" t="n"/>
      <c r="N88" s="32" t="n"/>
      <c r="O88" s="4" t="n"/>
      <c r="P88" s="8">
        <f>IF(A88="","",IF(M88="","Nicht versendet",IF(M88&lt;=TODAY(),"Versendet","Geplant")))</f>
        <v/>
      </c>
      <c r="Q88" s="4" t="n"/>
      <c r="R88" s="32" t="n"/>
      <c r="S88" s="9" t="n"/>
      <c r="T88" s="33" t="n"/>
      <c r="U88" s="11">
        <f>IF(A88="","",IFERROR(S88*(1+T88),S88))</f>
        <v/>
      </c>
      <c r="V88" s="5" t="n"/>
      <c r="W88" s="6" t="n"/>
      <c r="X88" s="12">
        <f>IF(A88="","",IFERROR(VLOOKUP(G88,'Vorlagen'!$A$12:$B$14,2,FALSE),"Guten Tag")&amp;" "&amp;F88&amp;",")</f>
        <v/>
      </c>
      <c r="Y88" s="8">
        <f>IF(A88="","",IF(N88="","Keine Frist",IF(Q88="Ja","Erledigt",IF(N88&lt;TODAY(),"Überfällig",IF(N88-TODAY()&lt;=7,"Bald fällig","Offen")))))</f>
        <v/>
      </c>
    </row>
    <row r="89" ht="32" customHeight="1">
      <c r="A89" s="4" t="n"/>
      <c r="B89" s="5" t="n"/>
      <c r="C89" s="4" t="n"/>
      <c r="D89" s="5" t="n"/>
      <c r="E89" s="4" t="n"/>
      <c r="F89" s="5" t="n"/>
      <c r="G89" s="4" t="n"/>
      <c r="H89" s="5" t="n"/>
      <c r="I89" s="5" t="n"/>
      <c r="J89" s="5" t="n"/>
      <c r="K89" s="6" t="n"/>
      <c r="L89" s="32" t="n"/>
      <c r="M89" s="32" t="n"/>
      <c r="N89" s="32" t="n"/>
      <c r="O89" s="4" t="n"/>
      <c r="P89" s="13">
        <f>IF(A89="","",IF(M89="","Nicht versendet",IF(M89&lt;=TODAY(),"Versendet","Geplant")))</f>
        <v/>
      </c>
      <c r="Q89" s="4" t="n"/>
      <c r="R89" s="32" t="n"/>
      <c r="S89" s="9" t="n"/>
      <c r="T89" s="33" t="n"/>
      <c r="U89" s="14">
        <f>IF(A89="","",IFERROR(S89*(1+T89),S89))</f>
        <v/>
      </c>
      <c r="V89" s="5" t="n"/>
      <c r="W89" s="6" t="n"/>
      <c r="X89" s="15">
        <f>IF(A89="","",IFERROR(VLOOKUP(G89,'Vorlagen'!$A$12:$B$14,2,FALSE),"Guten Tag")&amp;" "&amp;F89&amp;",")</f>
        <v/>
      </c>
      <c r="Y89" s="13">
        <f>IF(A89="","",IF(N89="","Keine Frist",IF(Q89="Ja","Erledigt",IF(N89&lt;TODAY(),"Überfällig",IF(N89-TODAY()&lt;=7,"Bald fällig","Offen")))))</f>
        <v/>
      </c>
    </row>
    <row r="90" ht="32" customHeight="1">
      <c r="A90" s="4" t="n"/>
      <c r="B90" s="5" t="n"/>
      <c r="C90" s="4" t="n"/>
      <c r="D90" s="5" t="n"/>
      <c r="E90" s="4" t="n"/>
      <c r="F90" s="5" t="n"/>
      <c r="G90" s="4" t="n"/>
      <c r="H90" s="5" t="n"/>
      <c r="I90" s="5" t="n"/>
      <c r="J90" s="5" t="n"/>
      <c r="K90" s="6" t="n"/>
      <c r="L90" s="32" t="n"/>
      <c r="M90" s="32" t="n"/>
      <c r="N90" s="32" t="n"/>
      <c r="O90" s="4" t="n"/>
      <c r="P90" s="8">
        <f>IF(A90="","",IF(M90="","Nicht versendet",IF(M90&lt;=TODAY(),"Versendet","Geplant")))</f>
        <v/>
      </c>
      <c r="Q90" s="4" t="n"/>
      <c r="R90" s="32" t="n"/>
      <c r="S90" s="9" t="n"/>
      <c r="T90" s="33" t="n"/>
      <c r="U90" s="11">
        <f>IF(A90="","",IFERROR(S90*(1+T90),S90))</f>
        <v/>
      </c>
      <c r="V90" s="5" t="n"/>
      <c r="W90" s="6" t="n"/>
      <c r="X90" s="12">
        <f>IF(A90="","",IFERROR(VLOOKUP(G90,'Vorlagen'!$A$12:$B$14,2,FALSE),"Guten Tag")&amp;" "&amp;F90&amp;",")</f>
        <v/>
      </c>
      <c r="Y90" s="8">
        <f>IF(A90="","",IF(N90="","Keine Frist",IF(Q90="Ja","Erledigt",IF(N90&lt;TODAY(),"Überfällig",IF(N90-TODAY()&lt;=7,"Bald fällig","Offen")))))</f>
        <v/>
      </c>
    </row>
    <row r="91" ht="32" customHeight="1">
      <c r="A91" s="4" t="n"/>
      <c r="B91" s="5" t="n"/>
      <c r="C91" s="4" t="n"/>
      <c r="D91" s="5" t="n"/>
      <c r="E91" s="4" t="n"/>
      <c r="F91" s="5" t="n"/>
      <c r="G91" s="4" t="n"/>
      <c r="H91" s="5" t="n"/>
      <c r="I91" s="5" t="n"/>
      <c r="J91" s="5" t="n"/>
      <c r="K91" s="6" t="n"/>
      <c r="L91" s="32" t="n"/>
      <c r="M91" s="32" t="n"/>
      <c r="N91" s="32" t="n"/>
      <c r="O91" s="4" t="n"/>
      <c r="P91" s="13">
        <f>IF(A91="","",IF(M91="","Nicht versendet",IF(M91&lt;=TODAY(),"Versendet","Geplant")))</f>
        <v/>
      </c>
      <c r="Q91" s="4" t="n"/>
      <c r="R91" s="32" t="n"/>
      <c r="S91" s="9" t="n"/>
      <c r="T91" s="33" t="n"/>
      <c r="U91" s="14">
        <f>IF(A91="","",IFERROR(S91*(1+T91),S91))</f>
        <v/>
      </c>
      <c r="V91" s="5" t="n"/>
      <c r="W91" s="6" t="n"/>
      <c r="X91" s="15">
        <f>IF(A91="","",IFERROR(VLOOKUP(G91,'Vorlagen'!$A$12:$B$14,2,FALSE),"Guten Tag")&amp;" "&amp;F91&amp;",")</f>
        <v/>
      </c>
      <c r="Y91" s="13">
        <f>IF(A91="","",IF(N91="","Keine Frist",IF(Q91="Ja","Erledigt",IF(N91&lt;TODAY(),"Überfällig",IF(N91-TODAY()&lt;=7,"Bald fällig","Offen")))))</f>
        <v/>
      </c>
    </row>
    <row r="92" ht="32" customHeight="1">
      <c r="A92" s="4" t="n"/>
      <c r="B92" s="5" t="n"/>
      <c r="C92" s="4" t="n"/>
      <c r="D92" s="5" t="n"/>
      <c r="E92" s="4" t="n"/>
      <c r="F92" s="5" t="n"/>
      <c r="G92" s="4" t="n"/>
      <c r="H92" s="5" t="n"/>
      <c r="I92" s="5" t="n"/>
      <c r="J92" s="5" t="n"/>
      <c r="K92" s="6" t="n"/>
      <c r="L92" s="32" t="n"/>
      <c r="M92" s="32" t="n"/>
      <c r="N92" s="32" t="n"/>
      <c r="O92" s="4" t="n"/>
      <c r="P92" s="8">
        <f>IF(A92="","",IF(M92="","Nicht versendet",IF(M92&lt;=TODAY(),"Versendet","Geplant")))</f>
        <v/>
      </c>
      <c r="Q92" s="4" t="n"/>
      <c r="R92" s="32" t="n"/>
      <c r="S92" s="9" t="n"/>
      <c r="T92" s="33" t="n"/>
      <c r="U92" s="11">
        <f>IF(A92="","",IFERROR(S92*(1+T92),S92))</f>
        <v/>
      </c>
      <c r="V92" s="5" t="n"/>
      <c r="W92" s="6" t="n"/>
      <c r="X92" s="12">
        <f>IF(A92="","",IFERROR(VLOOKUP(G92,'Vorlagen'!$A$12:$B$14,2,FALSE),"Guten Tag")&amp;" "&amp;F92&amp;",")</f>
        <v/>
      </c>
      <c r="Y92" s="8">
        <f>IF(A92="","",IF(N92="","Keine Frist",IF(Q92="Ja","Erledigt",IF(N92&lt;TODAY(),"Überfällig",IF(N92-TODAY()&lt;=7,"Bald fällig","Offen")))))</f>
        <v/>
      </c>
    </row>
    <row r="93" ht="32" customHeight="1">
      <c r="A93" s="4" t="n"/>
      <c r="B93" s="5" t="n"/>
      <c r="C93" s="4" t="n"/>
      <c r="D93" s="5" t="n"/>
      <c r="E93" s="4" t="n"/>
      <c r="F93" s="5" t="n"/>
      <c r="G93" s="4" t="n"/>
      <c r="H93" s="5" t="n"/>
      <c r="I93" s="5" t="n"/>
      <c r="J93" s="5" t="n"/>
      <c r="K93" s="6" t="n"/>
      <c r="L93" s="32" t="n"/>
      <c r="M93" s="32" t="n"/>
      <c r="N93" s="32" t="n"/>
      <c r="O93" s="4" t="n"/>
      <c r="P93" s="13">
        <f>IF(A93="","",IF(M93="","Nicht versendet",IF(M93&lt;=TODAY(),"Versendet","Geplant")))</f>
        <v/>
      </c>
      <c r="Q93" s="4" t="n"/>
      <c r="R93" s="32" t="n"/>
      <c r="S93" s="9" t="n"/>
      <c r="T93" s="33" t="n"/>
      <c r="U93" s="14">
        <f>IF(A93="","",IFERROR(S93*(1+T93),S93))</f>
        <v/>
      </c>
      <c r="V93" s="5" t="n"/>
      <c r="W93" s="6" t="n"/>
      <c r="X93" s="15">
        <f>IF(A93="","",IFERROR(VLOOKUP(G93,'Vorlagen'!$A$12:$B$14,2,FALSE),"Guten Tag")&amp;" "&amp;F93&amp;",")</f>
        <v/>
      </c>
      <c r="Y93" s="13">
        <f>IF(A93="","",IF(N93="","Keine Frist",IF(Q93="Ja","Erledigt",IF(N93&lt;TODAY(),"Überfällig",IF(N93-TODAY()&lt;=7,"Bald fällig","Offen")))))</f>
        <v/>
      </c>
    </row>
    <row r="94" ht="32" customHeight="1">
      <c r="A94" s="4" t="n"/>
      <c r="B94" s="5" t="n"/>
      <c r="C94" s="4" t="n"/>
      <c r="D94" s="5" t="n"/>
      <c r="E94" s="4" t="n"/>
      <c r="F94" s="5" t="n"/>
      <c r="G94" s="4" t="n"/>
      <c r="H94" s="5" t="n"/>
      <c r="I94" s="5" t="n"/>
      <c r="J94" s="5" t="n"/>
      <c r="K94" s="6" t="n"/>
      <c r="L94" s="32" t="n"/>
      <c r="M94" s="32" t="n"/>
      <c r="N94" s="32" t="n"/>
      <c r="O94" s="4" t="n"/>
      <c r="P94" s="8">
        <f>IF(A94="","",IF(M94="","Nicht versendet",IF(M94&lt;=TODAY(),"Versendet","Geplant")))</f>
        <v/>
      </c>
      <c r="Q94" s="4" t="n"/>
      <c r="R94" s="32" t="n"/>
      <c r="S94" s="9" t="n"/>
      <c r="T94" s="33" t="n"/>
      <c r="U94" s="11">
        <f>IF(A94="","",IFERROR(S94*(1+T94),S94))</f>
        <v/>
      </c>
      <c r="V94" s="5" t="n"/>
      <c r="W94" s="6" t="n"/>
      <c r="X94" s="12">
        <f>IF(A94="","",IFERROR(VLOOKUP(G94,'Vorlagen'!$A$12:$B$14,2,FALSE),"Guten Tag")&amp;" "&amp;F94&amp;",")</f>
        <v/>
      </c>
      <c r="Y94" s="8">
        <f>IF(A94="","",IF(N94="","Keine Frist",IF(Q94="Ja","Erledigt",IF(N94&lt;TODAY(),"Überfällig",IF(N94-TODAY()&lt;=7,"Bald fällig","Offen")))))</f>
        <v/>
      </c>
    </row>
    <row r="95" ht="32" customHeight="1">
      <c r="A95" s="4" t="n"/>
      <c r="B95" s="5" t="n"/>
      <c r="C95" s="4" t="n"/>
      <c r="D95" s="5" t="n"/>
      <c r="E95" s="4" t="n"/>
      <c r="F95" s="5" t="n"/>
      <c r="G95" s="4" t="n"/>
      <c r="H95" s="5" t="n"/>
      <c r="I95" s="5" t="n"/>
      <c r="J95" s="5" t="n"/>
      <c r="K95" s="6" t="n"/>
      <c r="L95" s="32" t="n"/>
      <c r="M95" s="32" t="n"/>
      <c r="N95" s="32" t="n"/>
      <c r="O95" s="4" t="n"/>
      <c r="P95" s="13">
        <f>IF(A95="","",IF(M95="","Nicht versendet",IF(M95&lt;=TODAY(),"Versendet","Geplant")))</f>
        <v/>
      </c>
      <c r="Q95" s="4" t="n"/>
      <c r="R95" s="32" t="n"/>
      <c r="S95" s="9" t="n"/>
      <c r="T95" s="33" t="n"/>
      <c r="U95" s="14">
        <f>IF(A95="","",IFERROR(S95*(1+T95),S95))</f>
        <v/>
      </c>
      <c r="V95" s="5" t="n"/>
      <c r="W95" s="6" t="n"/>
      <c r="X95" s="15">
        <f>IF(A95="","",IFERROR(VLOOKUP(G95,'Vorlagen'!$A$12:$B$14,2,FALSE),"Guten Tag")&amp;" "&amp;F95&amp;",")</f>
        <v/>
      </c>
      <c r="Y95" s="13">
        <f>IF(A95="","",IF(N95="","Keine Frist",IF(Q95="Ja","Erledigt",IF(N95&lt;TODAY(),"Überfällig",IF(N95-TODAY()&lt;=7,"Bald fällig","Offen")))))</f>
        <v/>
      </c>
    </row>
    <row r="96" ht="32" customHeight="1">
      <c r="A96" s="4" t="n"/>
      <c r="B96" s="5" t="n"/>
      <c r="C96" s="4" t="n"/>
      <c r="D96" s="5" t="n"/>
      <c r="E96" s="4" t="n"/>
      <c r="F96" s="5" t="n"/>
      <c r="G96" s="4" t="n"/>
      <c r="H96" s="5" t="n"/>
      <c r="I96" s="5" t="n"/>
      <c r="J96" s="5" t="n"/>
      <c r="K96" s="6" t="n"/>
      <c r="L96" s="32" t="n"/>
      <c r="M96" s="32" t="n"/>
      <c r="N96" s="32" t="n"/>
      <c r="O96" s="4" t="n"/>
      <c r="P96" s="8">
        <f>IF(A96="","",IF(M96="","Nicht versendet",IF(M96&lt;=TODAY(),"Versendet","Geplant")))</f>
        <v/>
      </c>
      <c r="Q96" s="4" t="n"/>
      <c r="R96" s="32" t="n"/>
      <c r="S96" s="9" t="n"/>
      <c r="T96" s="33" t="n"/>
      <c r="U96" s="11">
        <f>IF(A96="","",IFERROR(S96*(1+T96),S96))</f>
        <v/>
      </c>
      <c r="V96" s="5" t="n"/>
      <c r="W96" s="6" t="n"/>
      <c r="X96" s="12">
        <f>IF(A96="","",IFERROR(VLOOKUP(G96,'Vorlagen'!$A$12:$B$14,2,FALSE),"Guten Tag")&amp;" "&amp;F96&amp;",")</f>
        <v/>
      </c>
      <c r="Y96" s="8">
        <f>IF(A96="","",IF(N96="","Keine Frist",IF(Q96="Ja","Erledigt",IF(N96&lt;TODAY(),"Überfällig",IF(N96-TODAY()&lt;=7,"Bald fällig","Offen")))))</f>
        <v/>
      </c>
    </row>
    <row r="97" ht="32" customHeight="1">
      <c r="A97" s="4" t="n"/>
      <c r="B97" s="5" t="n"/>
      <c r="C97" s="4" t="n"/>
      <c r="D97" s="5" t="n"/>
      <c r="E97" s="4" t="n"/>
      <c r="F97" s="5" t="n"/>
      <c r="G97" s="4" t="n"/>
      <c r="H97" s="5" t="n"/>
      <c r="I97" s="5" t="n"/>
      <c r="J97" s="5" t="n"/>
      <c r="K97" s="6" t="n"/>
      <c r="L97" s="32" t="n"/>
      <c r="M97" s="32" t="n"/>
      <c r="N97" s="32" t="n"/>
      <c r="O97" s="4" t="n"/>
      <c r="P97" s="13">
        <f>IF(A97="","",IF(M97="","Nicht versendet",IF(M97&lt;=TODAY(),"Versendet","Geplant")))</f>
        <v/>
      </c>
      <c r="Q97" s="4" t="n"/>
      <c r="R97" s="32" t="n"/>
      <c r="S97" s="9" t="n"/>
      <c r="T97" s="33" t="n"/>
      <c r="U97" s="14">
        <f>IF(A97="","",IFERROR(S97*(1+T97),S97))</f>
        <v/>
      </c>
      <c r="V97" s="5" t="n"/>
      <c r="W97" s="6" t="n"/>
      <c r="X97" s="15">
        <f>IF(A97="","",IFERROR(VLOOKUP(G97,'Vorlagen'!$A$12:$B$14,2,FALSE),"Guten Tag")&amp;" "&amp;F97&amp;",")</f>
        <v/>
      </c>
      <c r="Y97" s="13">
        <f>IF(A97="","",IF(N97="","Keine Frist",IF(Q97="Ja","Erledigt",IF(N97&lt;TODAY(),"Überfällig",IF(N97-TODAY()&lt;=7,"Bald fällig","Offen")))))</f>
        <v/>
      </c>
    </row>
    <row r="98" ht="32" customHeight="1">
      <c r="A98" s="4" t="n"/>
      <c r="B98" s="5" t="n"/>
      <c r="C98" s="4" t="n"/>
      <c r="D98" s="5" t="n"/>
      <c r="E98" s="4" t="n"/>
      <c r="F98" s="5" t="n"/>
      <c r="G98" s="4" t="n"/>
      <c r="H98" s="5" t="n"/>
      <c r="I98" s="5" t="n"/>
      <c r="J98" s="5" t="n"/>
      <c r="K98" s="6" t="n"/>
      <c r="L98" s="32" t="n"/>
      <c r="M98" s="32" t="n"/>
      <c r="N98" s="32" t="n"/>
      <c r="O98" s="4" t="n"/>
      <c r="P98" s="8">
        <f>IF(A98="","",IF(M98="","Nicht versendet",IF(M98&lt;=TODAY(),"Versendet","Geplant")))</f>
        <v/>
      </c>
      <c r="Q98" s="4" t="n"/>
      <c r="R98" s="32" t="n"/>
      <c r="S98" s="9" t="n"/>
      <c r="T98" s="33" t="n"/>
      <c r="U98" s="11">
        <f>IF(A98="","",IFERROR(S98*(1+T98),S98))</f>
        <v/>
      </c>
      <c r="V98" s="5" t="n"/>
      <c r="W98" s="6" t="n"/>
      <c r="X98" s="12">
        <f>IF(A98="","",IFERROR(VLOOKUP(G98,'Vorlagen'!$A$12:$B$14,2,FALSE),"Guten Tag")&amp;" "&amp;F98&amp;",")</f>
        <v/>
      </c>
      <c r="Y98" s="8">
        <f>IF(A98="","",IF(N98="","Keine Frist",IF(Q98="Ja","Erledigt",IF(N98&lt;TODAY(),"Überfällig",IF(N98-TODAY()&lt;=7,"Bald fällig","Offen")))))</f>
        <v/>
      </c>
    </row>
    <row r="99" ht="32" customHeight="1">
      <c r="A99" s="4" t="n"/>
      <c r="B99" s="5" t="n"/>
      <c r="C99" s="4" t="n"/>
      <c r="D99" s="5" t="n"/>
      <c r="E99" s="4" t="n"/>
      <c r="F99" s="5" t="n"/>
      <c r="G99" s="4" t="n"/>
      <c r="H99" s="5" t="n"/>
      <c r="I99" s="5" t="n"/>
      <c r="J99" s="5" t="n"/>
      <c r="K99" s="6" t="n"/>
      <c r="L99" s="32" t="n"/>
      <c r="M99" s="32" t="n"/>
      <c r="N99" s="32" t="n"/>
      <c r="O99" s="4" t="n"/>
      <c r="P99" s="13">
        <f>IF(A99="","",IF(M99="","Nicht versendet",IF(M99&lt;=TODAY(),"Versendet","Geplant")))</f>
        <v/>
      </c>
      <c r="Q99" s="4" t="n"/>
      <c r="R99" s="32" t="n"/>
      <c r="S99" s="9" t="n"/>
      <c r="T99" s="33" t="n"/>
      <c r="U99" s="14">
        <f>IF(A99="","",IFERROR(S99*(1+T99),S99))</f>
        <v/>
      </c>
      <c r="V99" s="5" t="n"/>
      <c r="W99" s="6" t="n"/>
      <c r="X99" s="15">
        <f>IF(A99="","",IFERROR(VLOOKUP(G99,'Vorlagen'!$A$12:$B$14,2,FALSE),"Guten Tag")&amp;" "&amp;F99&amp;",")</f>
        <v/>
      </c>
      <c r="Y99" s="13">
        <f>IF(A99="","",IF(N99="","Keine Frist",IF(Q99="Ja","Erledigt",IF(N99&lt;TODAY(),"Überfällig",IF(N99-TODAY()&lt;=7,"Bald fällig","Offen")))))</f>
        <v/>
      </c>
    </row>
    <row r="100" ht="32" customHeight="1">
      <c r="A100" s="4" t="n"/>
      <c r="B100" s="5" t="n"/>
      <c r="C100" s="4" t="n"/>
      <c r="D100" s="5" t="n"/>
      <c r="E100" s="4" t="n"/>
      <c r="F100" s="5" t="n"/>
      <c r="G100" s="4" t="n"/>
      <c r="H100" s="5" t="n"/>
      <c r="I100" s="5" t="n"/>
      <c r="J100" s="5" t="n"/>
      <c r="K100" s="6" t="n"/>
      <c r="L100" s="32" t="n"/>
      <c r="M100" s="32" t="n"/>
      <c r="N100" s="32" t="n"/>
      <c r="O100" s="4" t="n"/>
      <c r="P100" s="8">
        <f>IF(A100="","",IF(M100="","Nicht versendet",IF(M100&lt;=TODAY(),"Versendet","Geplant")))</f>
        <v/>
      </c>
      <c r="Q100" s="4" t="n"/>
      <c r="R100" s="32" t="n"/>
      <c r="S100" s="9" t="n"/>
      <c r="T100" s="33" t="n"/>
      <c r="U100" s="11">
        <f>IF(A100="","",IFERROR(S100*(1+T100),S100))</f>
        <v/>
      </c>
      <c r="V100" s="5" t="n"/>
      <c r="W100" s="6" t="n"/>
      <c r="X100" s="12">
        <f>IF(A100="","",IFERROR(VLOOKUP(G100,'Vorlagen'!$A$12:$B$14,2,FALSE),"Guten Tag")&amp;" "&amp;F100&amp;",")</f>
        <v/>
      </c>
      <c r="Y100" s="8">
        <f>IF(A100="","",IF(N100="","Keine Frist",IF(Q100="Ja","Erledigt",IF(N100&lt;TODAY(),"Überfällig",IF(N100-TODAY()&lt;=7,"Bald fällig","Offen")))))</f>
        <v/>
      </c>
    </row>
    <row r="101" ht="32" customHeight="1">
      <c r="A101" s="4" t="n"/>
      <c r="B101" s="5" t="n"/>
      <c r="C101" s="4" t="n"/>
      <c r="D101" s="5" t="n"/>
      <c r="E101" s="4" t="n"/>
      <c r="F101" s="5" t="n"/>
      <c r="G101" s="4" t="n"/>
      <c r="H101" s="5" t="n"/>
      <c r="I101" s="5" t="n"/>
      <c r="J101" s="5" t="n"/>
      <c r="K101" s="6" t="n"/>
      <c r="L101" s="32" t="n"/>
      <c r="M101" s="32" t="n"/>
      <c r="N101" s="32" t="n"/>
      <c r="O101" s="4" t="n"/>
      <c r="P101" s="13">
        <f>IF(A101="","",IF(M101="","Nicht versendet",IF(M101&lt;=TODAY(),"Versendet","Geplant")))</f>
        <v/>
      </c>
      <c r="Q101" s="4" t="n"/>
      <c r="R101" s="32" t="n"/>
      <c r="S101" s="9" t="n"/>
      <c r="T101" s="33" t="n"/>
      <c r="U101" s="14">
        <f>IF(A101="","",IFERROR(S101*(1+T101),S101))</f>
        <v/>
      </c>
      <c r="V101" s="5" t="n"/>
      <c r="W101" s="6" t="n"/>
      <c r="X101" s="15">
        <f>IF(A101="","",IFERROR(VLOOKUP(G101,'Vorlagen'!$A$12:$B$14,2,FALSE),"Guten Tag")&amp;" "&amp;F101&amp;",")</f>
        <v/>
      </c>
      <c r="Y101" s="13">
        <f>IF(A101="","",IF(N101="","Keine Frist",IF(Q101="Ja","Erledigt",IF(N101&lt;TODAY(),"Überfällig",IF(N101-TODAY()&lt;=7,"Bald fällig","Offen")))))</f>
        <v/>
      </c>
    </row>
    <row r="102" ht="32" customHeight="1">
      <c r="A102" s="4" t="n"/>
      <c r="B102" s="5" t="n"/>
      <c r="C102" s="4" t="n"/>
      <c r="D102" s="5" t="n"/>
      <c r="E102" s="4" t="n"/>
      <c r="F102" s="5" t="n"/>
      <c r="G102" s="4" t="n"/>
      <c r="H102" s="5" t="n"/>
      <c r="I102" s="5" t="n"/>
      <c r="J102" s="5" t="n"/>
      <c r="K102" s="6" t="n"/>
      <c r="L102" s="32" t="n"/>
      <c r="M102" s="32" t="n"/>
      <c r="N102" s="32" t="n"/>
      <c r="O102" s="4" t="n"/>
      <c r="P102" s="8">
        <f>IF(A102="","",IF(M102="","Nicht versendet",IF(M102&lt;=TODAY(),"Versendet","Geplant")))</f>
        <v/>
      </c>
      <c r="Q102" s="4" t="n"/>
      <c r="R102" s="32" t="n"/>
      <c r="S102" s="9" t="n"/>
      <c r="T102" s="33" t="n"/>
      <c r="U102" s="11">
        <f>IF(A102="","",IFERROR(S102*(1+T102),S102))</f>
        <v/>
      </c>
      <c r="V102" s="5" t="n"/>
      <c r="W102" s="6" t="n"/>
      <c r="X102" s="12">
        <f>IF(A102="","",IFERROR(VLOOKUP(G102,'Vorlagen'!$A$12:$B$14,2,FALSE),"Guten Tag")&amp;" "&amp;F102&amp;",")</f>
        <v/>
      </c>
      <c r="Y102" s="8">
        <f>IF(A102="","",IF(N102="","Keine Frist",IF(Q102="Ja","Erledigt",IF(N102&lt;TODAY(),"Überfällig",IF(N102-TODAY()&lt;=7,"Bald fällig","Offen")))))</f>
        <v/>
      </c>
    </row>
    <row r="103" ht="32" customHeight="1">
      <c r="A103" s="4" t="n"/>
      <c r="B103" s="5" t="n"/>
      <c r="C103" s="4" t="n"/>
      <c r="D103" s="5" t="n"/>
      <c r="E103" s="4" t="n"/>
      <c r="F103" s="5" t="n"/>
      <c r="G103" s="4" t="n"/>
      <c r="H103" s="5" t="n"/>
      <c r="I103" s="5" t="n"/>
      <c r="J103" s="5" t="n"/>
      <c r="K103" s="6" t="n"/>
      <c r="L103" s="32" t="n"/>
      <c r="M103" s="32" t="n"/>
      <c r="N103" s="32" t="n"/>
      <c r="O103" s="4" t="n"/>
      <c r="P103" s="13">
        <f>IF(A103="","",IF(M103="","Nicht versendet",IF(M103&lt;=TODAY(),"Versendet","Geplant")))</f>
        <v/>
      </c>
      <c r="Q103" s="4" t="n"/>
      <c r="R103" s="32" t="n"/>
      <c r="S103" s="9" t="n"/>
      <c r="T103" s="33" t="n"/>
      <c r="U103" s="14">
        <f>IF(A103="","",IFERROR(S103*(1+T103),S103))</f>
        <v/>
      </c>
      <c r="V103" s="5" t="n"/>
      <c r="W103" s="6" t="n"/>
      <c r="X103" s="15">
        <f>IF(A103="","",IFERROR(VLOOKUP(G103,'Vorlagen'!$A$12:$B$14,2,FALSE),"Guten Tag")&amp;" "&amp;F103&amp;",")</f>
        <v/>
      </c>
      <c r="Y103" s="13">
        <f>IF(A103="","",IF(N103="","Keine Frist",IF(Q103="Ja","Erledigt",IF(N103&lt;TODAY(),"Überfällig",IF(N103-TODAY()&lt;=7,"Bald fällig","Offen")))))</f>
        <v/>
      </c>
    </row>
  </sheetData>
  <autoFilter ref="A3:Y103"/>
  <mergeCells count="1">
    <mergeCell ref="A1:Y1"/>
  </mergeCells>
  <conditionalFormatting sqref="Y4:Y103">
    <cfRule type="expression" priority="1" dxfId="0" stopIfTrue="1">
      <formula>$Y4="Überfällig"</formula>
    </cfRule>
    <cfRule type="expression" priority="2" dxfId="1" stopIfTrue="1">
      <formula>$Y4="Erledigt"</formula>
    </cfRule>
    <cfRule type="expression" priority="3" dxfId="2" stopIfTrue="1">
      <formula>$Y4="Bald fällig"</formula>
    </cfRule>
  </conditionalFormatting>
  <conditionalFormatting sqref="P4:P103">
    <cfRule type="expression" priority="4" dxfId="3" stopIfTrue="1">
      <formula>$P4="Versendet"</formula>
    </cfRule>
    <cfRule type="expression" priority="5" dxfId="2" stopIfTrue="1">
      <formula>$P4="Geplant"</formula>
    </cfRule>
    <cfRule type="expression" priority="6" dxfId="0" stopIfTrue="1">
      <formula>$P4="Nicht versendet"</formula>
    </cfRule>
  </conditionalFormatting>
  <dataValidations count="8">
    <dataValidation sqref="G4:G103" showErrorMessage="1" showInputMessage="1" allowBlank="1" type="list">
      <formula1>='Vorlagen'!$A$12:$A$14</formula1>
    </dataValidation>
    <dataValidation sqref="J4:J103" showErrorMessage="1" showInputMessage="1" allowBlank="1" type="list">
      <formula1>='Vorlagen'!$D$12:$D$19</formula1>
    </dataValidation>
    <dataValidation sqref="O4:O103" showErrorMessage="1" showInputMessage="1" allowBlank="1" type="list">
      <formula1>='Vorlagen'!$J$12:$J$15</formula1>
    </dataValidation>
    <dataValidation sqref="Q4:Q103" showErrorMessage="1" showInputMessage="1" allowBlank="1" type="list">
      <formula1>"Ja,Nein"</formula1>
    </dataValidation>
    <dataValidation sqref="L4:N103" showErrorMessage="1" showInputMessage="1" allowBlank="1" type="date" operator="greaterThan">
      <formula1>1</formula1>
    </dataValidation>
    <dataValidation sqref="R4:R103" showErrorMessage="1" showInputMessage="1" allowBlank="1" type="date" operator="greaterThan">
      <formula1>1</formula1>
    </dataValidation>
    <dataValidation sqref="S4:S103" showErrorMessage="1" showInputMessage="1" allowBlank="1" type="decimal" operator="greaterThanOrEqual">
      <formula1>0</formula1>
    </dataValidation>
    <dataValidation sqref="T4:T103" showErrorMessage="1" showInputMessage="1" allowBlank="1" type="decimal" operator="between">
      <formula1>-1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24" customWidth="1" min="3" max="3"/>
    <col width="18" customWidth="1" min="4" max="4"/>
    <col width="24" customWidth="1" min="5" max="5"/>
    <col width="18" customWidth="1" min="6" max="6"/>
    <col width="24" customWidth="1" min="7" max="7"/>
    <col width="18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25" customWidth="1" min="16" max="16"/>
    <col width="14" customWidth="1" min="17" max="17"/>
    <col width="4" customWidth="1" min="18" max="18"/>
    <col width="20" customWidth="1" min="19" max="19"/>
    <col width="14" customWidth="1" min="20" max="20"/>
    <col width="4" customWidth="1" min="21" max="21"/>
    <col width="18" customWidth="1" min="22" max="22"/>
    <col width="14" customWidth="1" min="23" max="23"/>
  </cols>
  <sheetData>
    <row r="1" ht="28" customHeight="1">
      <c r="A1" s="16" t="inlineStr">
        <is>
          <t>Dashboard – Informationsschreiben an Mieter</t>
        </is>
      </c>
      <c r="B1" s="30" t="n"/>
      <c r="C1" s="30" t="n"/>
      <c r="D1" s="30" t="n"/>
      <c r="E1" s="30" t="n"/>
      <c r="F1" s="30" t="n"/>
      <c r="G1" s="30" t="n"/>
      <c r="H1" s="31" t="n"/>
    </row>
    <row r="2">
      <c r="A2" s="2" t="inlineStr">
        <is>
          <t>Übersicht über Versand, Rückmeldungen, Fristen und Mietwerte der vorbereiteten Vorgänge.</t>
        </is>
      </c>
    </row>
    <row r="3">
      <c r="A3" s="17" t="inlineStr">
        <is>
          <t>Kennzahlen</t>
        </is>
      </c>
      <c r="B3" s="18" t="n"/>
      <c r="C3" s="18" t="n"/>
      <c r="D3" s="18" t="n"/>
      <c r="E3" s="18" t="n"/>
      <c r="F3" s="18" t="n"/>
      <c r="G3" s="18" t="n"/>
      <c r="H3" s="18" t="n"/>
      <c r="P3" s="19" t="inlineStr">
        <is>
          <t>Auswertungsbasis</t>
        </is>
      </c>
    </row>
    <row r="4">
      <c r="P4" s="20" t="inlineStr">
        <is>
          <t>Schreibenstyp</t>
        </is>
      </c>
      <c r="Q4" s="20" t="inlineStr">
        <is>
          <t>Anzahl</t>
        </is>
      </c>
      <c r="S4" s="20" t="inlineStr">
        <is>
          <t>Versandstatus</t>
        </is>
      </c>
      <c r="T4" s="20" t="inlineStr">
        <is>
          <t>Anzahl</t>
        </is>
      </c>
      <c r="V4" s="20" t="inlineStr">
        <is>
          <t>Rückmeldung</t>
        </is>
      </c>
      <c r="W4" s="20" t="inlineStr">
        <is>
          <t>Anzahl</t>
        </is>
      </c>
    </row>
    <row r="5">
      <c r="A5" s="21" t="inlineStr">
        <is>
          <t>Anzahl aller Schreiben</t>
        </is>
      </c>
      <c r="B5" s="22">
        <f>COUNTA('Schreiben'!$A$4:$A$103)</f>
        <v/>
      </c>
      <c r="C5" s="21" t="inlineStr">
        <is>
          <t>Versendete Schreiben</t>
        </is>
      </c>
      <c r="D5" s="22">
        <f>COUNTIF('Schreiben'!$P$4:$P$103,"Versendet")</f>
        <v/>
      </c>
      <c r="E5" s="21" t="inlineStr">
        <is>
          <t>Offene Vorgänge</t>
        </is>
      </c>
      <c r="F5" s="22">
        <f>COUNTIF('Schreiben'!$Y$4:$Y$103,"Offen")</f>
        <v/>
      </c>
      <c r="G5" s="21" t="inlineStr">
        <is>
          <t>Überfällige Vorgänge</t>
        </is>
      </c>
      <c r="H5" s="22">
        <f>COUNTIF('Schreiben'!$Y$4:$Y$103,"Überfällig")</f>
        <v/>
      </c>
      <c r="P5" s="23" t="inlineStr">
        <is>
          <t>Nebenkostenabrechnung</t>
        </is>
      </c>
      <c r="Q5" s="8">
        <f>COUNTIF('Schreiben'!$J$4:$J$103,P5)</f>
        <v/>
      </c>
      <c r="S5" s="23" t="inlineStr">
        <is>
          <t>Versendet</t>
        </is>
      </c>
      <c r="T5" s="8">
        <f>COUNTIF('Schreiben'!$P$4:$P$103,S5)</f>
        <v/>
      </c>
      <c r="V5" s="8" t="inlineStr">
        <is>
          <t>Ja</t>
        </is>
      </c>
      <c r="W5" s="8">
        <f>COUNTIF('Schreiben'!$Q$4:$Q$103,V5)</f>
        <v/>
      </c>
    </row>
    <row r="6">
      <c r="P6" s="24" t="inlineStr">
        <is>
          <t>Modernisierung</t>
        </is>
      </c>
      <c r="Q6" s="13">
        <f>COUNTIF('Schreiben'!$J$4:$J$103,P6)</f>
        <v/>
      </c>
      <c r="S6" s="24" t="inlineStr">
        <is>
          <t>Geplant</t>
        </is>
      </c>
      <c r="T6" s="13">
        <f>COUNTIF('Schreiben'!$P$4:$P$103,S6)</f>
        <v/>
      </c>
      <c r="V6" s="13" t="inlineStr">
        <is>
          <t>Nein</t>
        </is>
      </c>
      <c r="W6" s="13">
        <f>COUNTIF('Schreiben'!$Q$4:$Q$103,V6)</f>
        <v/>
      </c>
    </row>
    <row r="7">
      <c r="A7" s="21" t="inlineStr">
        <is>
          <t>Rücklaufquote</t>
        </is>
      </c>
      <c r="B7" s="34">
        <f>IFERROR(COUNTIF('Schreiben'!$Q$4:$Q$103,"Ja")/COUNTA('Schreiben'!$A$4:$A$103),0)</f>
        <v/>
      </c>
      <c r="C7" s="21" t="inlineStr">
        <is>
          <t>Durchschnittliche Kaltmiete</t>
        </is>
      </c>
      <c r="D7" s="26">
        <f>IFERROR(AVERAGE('Schreiben'!$S$4:$S$103),0)</f>
        <v/>
      </c>
      <c r="E7" s="21" t="inlineStr">
        <is>
          <t>Summe der Kaltmieten</t>
        </is>
      </c>
      <c r="F7" s="26">
        <f>SUM('Schreiben'!$S$4:$S$103)</f>
        <v/>
      </c>
      <c r="P7" s="23" t="inlineStr">
        <is>
          <t>Wartung</t>
        </is>
      </c>
      <c r="Q7" s="8">
        <f>COUNTIF('Schreiben'!$J$4:$J$103,P7)</f>
        <v/>
      </c>
      <c r="S7" s="23" t="inlineStr">
        <is>
          <t>Nicht versendet</t>
        </is>
      </c>
      <c r="T7" s="8">
        <f>COUNTIF('Schreiben'!$P$4:$P$103,S7)</f>
        <v/>
      </c>
    </row>
    <row r="8">
      <c r="P8" s="24" t="inlineStr">
        <is>
          <t>Mieterhöhung</t>
        </is>
      </c>
      <c r="Q8" s="13">
        <f>COUNTIF('Schreiben'!$J$4:$J$103,P8)</f>
        <v/>
      </c>
    </row>
    <row r="9">
      <c r="P9" s="23" t="inlineStr">
        <is>
          <t>Hausordnung</t>
        </is>
      </c>
      <c r="Q9" s="8">
        <f>COUNTIF('Schreiben'!$J$4:$J$103,P9)</f>
        <v/>
      </c>
    </row>
    <row r="10">
      <c r="A10" s="17" t="inlineStr">
        <is>
          <t>Diagramme und Auswertungen</t>
        </is>
      </c>
      <c r="B10" s="18" t="n"/>
      <c r="C10" s="18" t="n"/>
      <c r="D10" s="18" t="n"/>
      <c r="E10" s="18" t="n"/>
      <c r="F10" s="18" t="n"/>
      <c r="G10" s="18" t="n"/>
      <c r="H10" s="18" t="n"/>
      <c r="P10" s="24" t="inlineStr">
        <is>
          <t>Instandhaltung</t>
        </is>
      </c>
      <c r="Q10" s="13">
        <f>COUNTIF('Schreiben'!$J$4:$J$103,P10)</f>
        <v/>
      </c>
    </row>
    <row r="11">
      <c r="P11" s="23" t="inlineStr">
        <is>
          <t>Mietvertrag</t>
        </is>
      </c>
      <c r="Q11" s="8">
        <f>COUNTIF('Schreiben'!$J$4:$J$103,P11)</f>
        <v/>
      </c>
    </row>
    <row r="12">
      <c r="P12" s="24" t="inlineStr">
        <is>
          <t>WEG-Information</t>
        </is>
      </c>
      <c r="Q12" s="13">
        <f>COUNTIF('Schreiben'!$J$4:$J$103,P12)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33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31" customWidth="1" min="2" max="2"/>
    <col width="52" customWidth="1" min="3" max="3"/>
    <col width="24" customWidth="1" min="4" max="4"/>
    <col width="16" customWidth="1" min="5" max="5"/>
    <col width="16" customWidth="1" min="6" max="6"/>
    <col width="20" customWidth="1" min="7" max="7"/>
    <col width="16" customWidth="1" min="8" max="8"/>
    <col width="16" customWidth="1" min="9" max="9"/>
    <col width="24" customWidth="1" min="10" max="10"/>
    <col width="16" customWidth="1" min="11" max="11"/>
    <col width="25" customWidth="1" min="12" max="12"/>
    <col width="16" customWidth="1" min="13" max="13"/>
  </cols>
  <sheetData>
    <row r="1" ht="28" customHeight="1">
      <c r="A1" s="1" t="inlineStr">
        <is>
          <t>Vorlagen und Textbausteine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1" t="n"/>
    </row>
    <row r="2">
      <c r="A2" s="2" t="inlineStr">
        <is>
          <t>Pflegen Sie Anreden, Schreibenstypen, Versandarten und Textbausteine zentral in diesem Blatt.</t>
        </is>
      </c>
    </row>
    <row r="3"/>
    <row r="4"/>
    <row r="5"/>
    <row r="6"/>
    <row r="7"/>
    <row r="8"/>
    <row r="9"/>
    <row r="10">
      <c r="A10" s="27" t="inlineStr">
        <is>
          <t>Anreden</t>
        </is>
      </c>
      <c r="D10" s="27" t="inlineStr">
        <is>
          <t>Schreibenstypen</t>
        </is>
      </c>
      <c r="G10" s="27" t="inlineStr">
        <is>
          <t>Statuswerte</t>
        </is>
      </c>
      <c r="J10" s="27" t="inlineStr">
        <is>
          <t>Versandarten</t>
        </is>
      </c>
      <c r="L10" s="27" t="inlineStr">
        <is>
          <t>Mitarbeiter</t>
        </is>
      </c>
    </row>
    <row r="11">
      <c r="A11" s="28" t="inlineStr">
        <is>
          <t>Anrede-Code</t>
        </is>
      </c>
      <c r="B11" s="28" t="inlineStr">
        <is>
          <t>Anrede-Text</t>
        </is>
      </c>
      <c r="D11" s="28" t="inlineStr">
        <is>
          <t>Schreibenstyp</t>
        </is>
      </c>
      <c r="G11" s="28" t="inlineStr">
        <is>
          <t>Statuswert</t>
        </is>
      </c>
      <c r="J11" s="28" t="inlineStr">
        <is>
          <t>Versandart</t>
        </is>
      </c>
      <c r="L11" s="28" t="inlineStr">
        <is>
          <t>Zuständiger Mitarbeiter</t>
        </is>
      </c>
    </row>
    <row r="12">
      <c r="A12" s="5" t="inlineStr">
        <is>
          <t>Herr</t>
        </is>
      </c>
      <c r="B12" s="5" t="inlineStr">
        <is>
          <t>Sehr geehrter Herr</t>
        </is>
      </c>
      <c r="D12" s="5" t="inlineStr">
        <is>
          <t>Nebenkostenabrechnung</t>
        </is>
      </c>
      <c r="G12" s="5" t="inlineStr">
        <is>
          <t>Geplant</t>
        </is>
      </c>
      <c r="J12" s="5" t="inlineStr">
        <is>
          <t>Brief</t>
        </is>
      </c>
      <c r="L12" s="5" t="inlineStr">
        <is>
          <t>Anna Schmidt</t>
        </is>
      </c>
    </row>
    <row r="13">
      <c r="A13" s="5" t="inlineStr">
        <is>
          <t>Frau</t>
        </is>
      </c>
      <c r="B13" s="5" t="inlineStr">
        <is>
          <t>Sehr geehrte Frau</t>
        </is>
      </c>
      <c r="D13" s="5" t="inlineStr">
        <is>
          <t>Modernisierung</t>
        </is>
      </c>
      <c r="G13" s="5" t="inlineStr">
        <is>
          <t>Versendet</t>
        </is>
      </c>
      <c r="J13" s="5" t="inlineStr">
        <is>
          <t>E-Mail</t>
        </is>
      </c>
      <c r="L13" s="5" t="inlineStr">
        <is>
          <t>Julia Wagner</t>
        </is>
      </c>
    </row>
    <row r="14">
      <c r="A14" s="5" t="inlineStr">
        <is>
          <t>Familie</t>
        </is>
      </c>
      <c r="B14" s="5" t="inlineStr">
        <is>
          <t>Sehr geehrte Familie</t>
        </is>
      </c>
      <c r="D14" s="5" t="inlineStr">
        <is>
          <t>Wartung</t>
        </is>
      </c>
      <c r="G14" s="5" t="inlineStr">
        <is>
          <t>Erledigt</t>
        </is>
      </c>
      <c r="J14" s="5" t="inlineStr">
        <is>
          <t>Einwurf-Einschreiben</t>
        </is>
      </c>
      <c r="L14" s="5" t="inlineStr">
        <is>
          <t>Katrin Schulz</t>
        </is>
      </c>
    </row>
    <row r="15">
      <c r="D15" s="5" t="inlineStr">
        <is>
          <t>Mieterhöhung</t>
        </is>
      </c>
      <c r="G15" s="5" t="inlineStr">
        <is>
          <t>Nicht versendet</t>
        </is>
      </c>
      <c r="J15" s="5" t="inlineStr">
        <is>
          <t>Portal</t>
        </is>
      </c>
      <c r="L15" s="5" t="inlineStr">
        <is>
          <t>Stefan Becker</t>
        </is>
      </c>
    </row>
    <row r="16">
      <c r="D16" s="5" t="inlineStr">
        <is>
          <t>Hausordnung</t>
        </is>
      </c>
      <c r="L16" s="5" t="inlineStr">
        <is>
          <t>Thomas Keller</t>
        </is>
      </c>
    </row>
    <row r="17">
      <c r="D17" s="5" t="inlineStr">
        <is>
          <t>Instandhaltung</t>
        </is>
      </c>
    </row>
    <row r="18">
      <c r="D18" s="5" t="inlineStr">
        <is>
          <t>Mietvertrag</t>
        </is>
      </c>
    </row>
    <row r="19">
      <c r="D19" s="5" t="inlineStr">
        <is>
          <t>WEG-Information</t>
        </is>
      </c>
    </row>
    <row r="20">
      <c r="A20" s="17" t="inlineStr">
        <is>
          <t>Textbausteine zur Bearbeitung</t>
        </is>
      </c>
      <c r="B20" s="18" t="n"/>
      <c r="C20" s="18" t="n"/>
    </row>
    <row r="21">
      <c r="A21" s="3" t="inlineStr">
        <is>
          <t>Schreibenstyp</t>
        </is>
      </c>
      <c r="B21" s="3" t="inlineStr">
        <is>
          <t>Betreffvorschlag</t>
        </is>
      </c>
      <c r="C21" s="3" t="inlineStr">
        <is>
          <t>Einleitungsvorschlag</t>
        </is>
      </c>
    </row>
    <row r="22" ht="44" customHeight="1">
      <c r="A22" s="6" t="inlineStr">
        <is>
          <t>Nebenkostenabrechnung</t>
        </is>
      </c>
      <c r="B22" s="6" t="inlineStr">
        <is>
          <t>Information zur Betriebskostenabrechnung</t>
        </is>
      </c>
      <c r="C22" s="6" t="inlineStr">
        <is>
          <t>anbei erhalten Sie die Informationen zur Betriebskostenabrechnung für den angegebenen Abrechnungszeitraum.</t>
        </is>
      </c>
    </row>
    <row r="23" ht="44" customHeight="1">
      <c r="A23" s="6" t="inlineStr">
        <is>
          <t>Modernisierung</t>
        </is>
      </c>
      <c r="B23" s="6" t="inlineStr">
        <is>
          <t>Modernisierungsankündigung für Ihre Wohnung</t>
        </is>
      </c>
      <c r="C23" s="6" t="inlineStr">
        <is>
          <t>wir informieren Sie über die geplanten Modernisierungsmaßnahmen und die vorgesehenen Abläufe.</t>
        </is>
      </c>
    </row>
    <row r="24" ht="44" customHeight="1">
      <c r="A24" s="6" t="inlineStr">
        <is>
          <t>Wartung</t>
        </is>
      </c>
      <c r="B24" s="6" t="inlineStr">
        <is>
          <t>Wichtige Information zur Heizungswartung</t>
        </is>
      </c>
      <c r="C24" s="6" t="inlineStr">
        <is>
          <t>bitte ermöglichen Sie zum angekündigten Termin den Zugang zu den erforderlichen technischen Anlagen.</t>
        </is>
      </c>
    </row>
    <row r="25" ht="44" customHeight="1">
      <c r="A25" s="6" t="inlineStr">
        <is>
          <t>Mieterhöhung</t>
        </is>
      </c>
      <c r="B25" s="6" t="inlineStr">
        <is>
          <t>Mieterhöhung gemäß Mietspiegel und § 558 BGB</t>
        </is>
      </c>
      <c r="C25" s="6" t="inlineStr">
        <is>
          <t>wir übersenden Ihnen die Informationen zur beabsichtigten Anpassung der Kaltmiete.</t>
        </is>
      </c>
    </row>
    <row r="26" ht="44" customHeight="1">
      <c r="A26" s="6" t="inlineStr">
        <is>
          <t>Hausordnung</t>
        </is>
      </c>
      <c r="B26" s="6" t="inlineStr">
        <is>
          <t>Information zur aktualisierten Hausordnung</t>
        </is>
      </c>
      <c r="C26" s="6" t="inlineStr">
        <is>
          <t>bitte beachten Sie die beigefügte Hausordnung und die darin beschriebenen Regelungen.</t>
        </is>
      </c>
    </row>
    <row r="27" ht="44" customHeight="1">
      <c r="A27" s="6" t="inlineStr">
        <is>
          <t>Instandhaltung</t>
        </is>
      </c>
      <c r="B27" s="6" t="inlineStr">
        <is>
          <t>Ankündigung von Instandhaltungsarbeiten</t>
        </is>
      </c>
      <c r="C27" s="6" t="inlineStr">
        <is>
          <t>wir informieren Sie über die erforderlichen Arbeiten sowie mögliche Auswirkungen auf die Nutzung.</t>
        </is>
      </c>
    </row>
    <row r="28" ht="44" customHeight="1">
      <c r="A28" s="6" t="inlineStr">
        <is>
          <t>Mietvertrag</t>
        </is>
      </c>
      <c r="B28" s="6" t="inlineStr">
        <is>
          <t>Information zu einer Mietvertragsänderung</t>
        </is>
      </c>
      <c r="C28" s="6" t="inlineStr">
        <is>
          <t>bitte prüfen Sie die beigefügten Unterlagen und senden Sie die Rückmeldung innerhalb der genannten Frist.</t>
        </is>
      </c>
    </row>
    <row r="29" ht="44" customHeight="1">
      <c r="A29" s="6" t="inlineStr">
        <is>
          <t>WEG-Information</t>
        </is>
      </c>
      <c r="B29" s="6" t="inlineStr">
        <is>
          <t>WEG- und Hausverwaltungsinformation</t>
        </is>
      </c>
      <c r="C29" s="6" t="inlineStr">
        <is>
          <t>wir informieren Sie über aktuelle Beschlüsse, Maßnahmen und Hinweise zur Verwaltung des Objekts.</t>
        </is>
      </c>
    </row>
    <row r="30"/>
    <row r="31"/>
    <row r="32">
      <c r="A32" s="17" t="inlineStr">
        <is>
          <t>Rechtlicher Hinweis</t>
        </is>
      </c>
      <c r="B32" s="18" t="n"/>
      <c r="C32" s="18" t="n"/>
      <c r="D32" s="18" t="n"/>
      <c r="E32" s="18" t="n"/>
      <c r="F32" s="18" t="n"/>
      <c r="G32" s="18" t="n"/>
      <c r="H32" s="18" t="n"/>
      <c r="I32" s="18" t="n"/>
      <c r="J32" s="18" t="n"/>
      <c r="K32" s="18" t="n"/>
      <c r="L32" s="18" t="n"/>
      <c r="M32" s="18" t="n"/>
    </row>
    <row r="33" ht="58" customHeight="1">
      <c r="A33" s="29" t="inlineStr">
        <is>
          <t>Schreiben müssen vor Versand rechtlich geprüft werden. Insbesondere Fristen, Kappungsgrenze, Modernisierungsumlage, Datenschutz nach DSGVO und formale Anforderungen des BGB sind im Einzelfall zu beachten.</t>
        </is>
      </c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2026-10-07T11:14:46Z</dcterms:created>
  <dcterms:modified xmlns:dcterms="http://purl.org/dc/terms/" xmlns:xsi="http://www.w3.org/2001/XMLSchema-instance" xsi:type="dcterms:W3CDTF">2026-10-07T11:14:46Z</dcterms:modified>
</cp:coreProperties>
</file>