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fragen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Anleitu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.##0 &quot;m²&quot;"/>
    <numFmt numFmtId="166" formatCode="#.##0,00 &quot;€&quot;"/>
    <numFmt numFmtId="167" formatCode="0,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FFFFFF"/>
      <sz val="12"/>
    </font>
  </fonts>
  <fills count="8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FFBEB"/>
      </patternFill>
    </fill>
    <fill>
      <patternFill patternType="solid">
        <fgColor rgb="00EEF2F7"/>
      </patternFill>
    </fill>
    <fill>
      <patternFill patternType="solid">
        <fgColor rgb="002C4C73"/>
      </patternFill>
    </fill>
    <fill>
      <patternFill patternType="solid">
        <fgColor rgb="00FFFFFF"/>
      </patternFill>
    </fill>
    <fill>
      <patternFill patternType="solid">
        <fgColor rgb="0016A34A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164" fontId="2" fillId="6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right" vertical="center"/>
    </xf>
    <xf numFmtId="167" fontId="5" fillId="7" borderId="1" applyAlignment="1" pivotButton="0" quotePrefix="0" xfId="0">
      <alignment horizontal="right" vertical="center"/>
    </xf>
    <xf numFmtId="166" fontId="5" fillId="7" borderId="1" applyAlignment="1" pivotButton="0" quotePrefix="0" xfId="0">
      <alignment horizontal="right" vertical="center"/>
    </xf>
    <xf numFmtId="165" fontId="5" fillId="7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2" fillId="6" borderId="1" applyAlignment="1" pivotButton="0" quotePrefix="0" xfId="0">
      <alignment horizontal="center" vertical="center" wrapText="1"/>
    </xf>
    <xf numFmtId="167" fontId="5" fillId="7" borderId="1" applyAlignment="1" pivotButton="0" quotePrefix="0" xfId="0">
      <alignment horizontal="right" vertical="center"/>
    </xf>
    <xf numFmtId="166" fontId="5" fillId="7" borderId="1" applyAlignment="1" pivotButton="0" quotePrefix="0" xfId="0">
      <alignment horizontal="right" vertical="center"/>
    </xf>
    <xf numFmtId="165" fontId="5" fillId="7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Anfragen nach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'Dashboard'!B23</f>
            </strRef>
          </tx>
          <spPr>
            <a:solidFill xmlns:a="http://schemas.openxmlformats.org/drawingml/2006/main">
              <a:srgbClr val="2C4C73"/>
            </a:solidFill>
            <a:ln xmlns:a="http://schemas.openxmlformats.org/drawingml/2006/main">
              <a:prstDash val="solid"/>
            </a:ln>
          </spPr>
          <cat>
            <numRef>
              <f>'Dashboard'!$A$24:$A$30</f>
            </numRef>
          </cat>
          <val>
            <numRef>
              <f>'Dashboard'!$B$24:$B$30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Anfragen nach Nutzungsart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'Dashboard'!B33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'Dashboard'!$A$34:$A$38</f>
            </numRef>
          </cat>
          <val>
            <numRef>
              <f>'Dashboard'!$B$34:$B$38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Nutzung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Verteilung der Anfragequellen</a:t>
            </a:r>
          </a:p>
        </rich>
      </tx>
    </title>
    <plotArea>
      <pieChart>
        <varyColors val="1"/>
        <ser>
          <idx val="0"/>
          <order val="0"/>
          <tx>
            <strRef>
              <f>'Dashboard'!B42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'Dashboard'!$A$43:$A$48</f>
            </numRef>
          </cat>
          <val>
            <numRef>
              <f>'Dashboard'!$B$43:$B$48</f>
            </numRef>
          </val>
        </ser>
        <firstSliceAng val="27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19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19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GrundstuecksanfragenTabelle" displayName="GrundstuecksanfragenTabelle" ref="A1:W101" headerRowCount="1">
  <autoFilter ref="A1:W101"/>
  <tableColumns count="23">
    <tableColumn id="1" name="Anfrage-ID"/>
    <tableColumn id="2" name="Eingangsdatum"/>
    <tableColumn id="3" name="Interessent"/>
    <tableColumn id="4" name="Unternehmen"/>
    <tableColumn id="5" name="E-Mail"/>
    <tableColumn id="6" name="Telefon"/>
    <tableColumn id="7" name="Grundstücksstandort"/>
    <tableColumn id="8" name="Bundesland"/>
    <tableColumn id="9" name="Grundstücksfläche (m²)"/>
    <tableColumn id="10" name="Gewünschte Nutzung"/>
    <tableColumn id="11" name="Budget (€)"/>
    <tableColumn id="12" name="Finanzierungsstatus"/>
    <tableColumn id="13" name="Quelle"/>
    <tableColumn id="14" name="Priorität"/>
    <tableColumn id="15" name="Status"/>
    <tableColumn id="16" name="Zuständiger Mitarbeiter"/>
    <tableColumn id="17" name="Letzter Kontakt"/>
    <tableColumn id="18" name="Nächster Kontakt"/>
    <tableColumn id="19" name="Tage offen"/>
    <tableColumn id="20" name="Grundstückswert je m² (€)"/>
    <tableColumn id="21" name="Geschätzter Gesamtwert (€)"/>
    <tableColumn id="22" name="Notizen"/>
    <tableColumn id="23" name="Bearbeitungshinwei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2" customWidth="1" min="3" max="3"/>
    <col width="27" customWidth="1" min="4" max="4"/>
    <col width="30" customWidth="1" min="5" max="5"/>
    <col width="18" customWidth="1" min="6" max="6"/>
    <col width="31" customWidth="1" min="7" max="7"/>
    <col width="17" customWidth="1" min="8" max="8"/>
    <col width="21" customWidth="1" min="9" max="9"/>
    <col width="22" customWidth="1" min="10" max="10"/>
    <col width="16" customWidth="1" min="11" max="11"/>
    <col width="25" customWidth="1" min="12" max="12"/>
    <col width="19" customWidth="1" min="13" max="13"/>
    <col width="12" customWidth="1" min="14" max="14"/>
    <col width="23" customWidth="1" min="15" max="15"/>
    <col width="24" customWidth="1" min="16" max="16"/>
    <col width="15" customWidth="1" min="17" max="17"/>
    <col width="15" customWidth="1" min="18" max="18"/>
    <col width="13" customWidth="1" min="19" max="19"/>
    <col width="25" customWidth="1" min="20" max="20"/>
    <col width="26" customWidth="1" min="21" max="21"/>
    <col width="42" customWidth="1" min="22" max="22"/>
    <col width="25" customWidth="1" min="23" max="23"/>
  </cols>
  <sheetData>
    <row r="1" ht="38" customHeight="1">
      <c r="A1" s="1" t="inlineStr">
        <is>
          <t>Anfrage-ID</t>
        </is>
      </c>
      <c r="B1" s="1" t="inlineStr">
        <is>
          <t>Eingangsdatum</t>
        </is>
      </c>
      <c r="C1" s="1" t="inlineStr">
        <is>
          <t>Interessent</t>
        </is>
      </c>
      <c r="D1" s="1" t="inlineStr">
        <is>
          <t>Unternehmen</t>
        </is>
      </c>
      <c r="E1" s="1" t="inlineStr">
        <is>
          <t>E-Mail</t>
        </is>
      </c>
      <c r="F1" s="1" t="inlineStr">
        <is>
          <t>Telefon</t>
        </is>
      </c>
      <c r="G1" s="1" t="inlineStr">
        <is>
          <t>Grundstücksstandort</t>
        </is>
      </c>
      <c r="H1" s="1" t="inlineStr">
        <is>
          <t>Bundesland</t>
        </is>
      </c>
      <c r="I1" s="1" t="inlineStr">
        <is>
          <t>Grundstücksfläche (m²)</t>
        </is>
      </c>
      <c r="J1" s="1" t="inlineStr">
        <is>
          <t>Gewünschte Nutzung</t>
        </is>
      </c>
      <c r="K1" s="1" t="inlineStr">
        <is>
          <t>Budget (€)</t>
        </is>
      </c>
      <c r="L1" s="1" t="inlineStr">
        <is>
          <t>Finanzierungsstatus</t>
        </is>
      </c>
      <c r="M1" s="1" t="inlineStr">
        <is>
          <t>Quelle</t>
        </is>
      </c>
      <c r="N1" s="1" t="inlineStr">
        <is>
          <t>Priorität</t>
        </is>
      </c>
      <c r="O1" s="1" t="inlineStr">
        <is>
          <t>Status</t>
        </is>
      </c>
      <c r="P1" s="1" t="inlineStr">
        <is>
          <t>Zuständiger Mitarbeiter</t>
        </is>
      </c>
      <c r="Q1" s="1" t="inlineStr">
        <is>
          <t>Letzter Kontakt</t>
        </is>
      </c>
      <c r="R1" s="1" t="inlineStr">
        <is>
          <t>Nächster Kontakt</t>
        </is>
      </c>
      <c r="S1" s="1" t="inlineStr">
        <is>
          <t>Tage offen</t>
        </is>
      </c>
      <c r="T1" s="1" t="inlineStr">
        <is>
          <t>Grundstückswert je m² (€)</t>
        </is>
      </c>
      <c r="U1" s="1" t="inlineStr">
        <is>
          <t>Geschätzter Gesamtwert (€)</t>
        </is>
      </c>
      <c r="V1" s="1" t="inlineStr">
        <is>
          <t>Notizen</t>
        </is>
      </c>
      <c r="W1" s="1" t="inlineStr">
        <is>
          <t>Bearbeitungshinweis</t>
        </is>
      </c>
    </row>
    <row r="2" ht="34" customHeight="1">
      <c r="A2" s="2" t="inlineStr">
        <is>
          <t>GA-2026-001</t>
        </is>
      </c>
      <c r="B2" s="24" t="n">
        <v>46034</v>
      </c>
      <c r="C2" s="4" t="inlineStr">
        <is>
          <t>Thomas Müller</t>
        </is>
      </c>
      <c r="D2" s="4" t="inlineStr">
        <is>
          <t>Müller Projektbau GmbH</t>
        </is>
      </c>
      <c r="E2" s="4" t="inlineStr">
        <is>
          <t>thomas.mueller@mueller-projektbau.de</t>
        </is>
      </c>
      <c r="F2" s="4" t="inlineStr">
        <is>
          <t>+49 30 555 01821</t>
        </is>
      </c>
      <c r="G2" s="4" t="inlineStr">
        <is>
          <t>Berlin, Am Wiesengrund 14</t>
        </is>
      </c>
      <c r="H2" s="2" t="inlineStr">
        <is>
          <t>Berlin</t>
        </is>
      </c>
      <c r="I2" s="25" t="n">
        <v>850</v>
      </c>
      <c r="J2" s="2" t="inlineStr">
        <is>
          <t>Wohnen</t>
        </is>
      </c>
      <c r="K2" s="26" t="n">
        <v>1200000</v>
      </c>
      <c r="L2" s="2" t="inlineStr">
        <is>
          <t>Finanzierung bestätigt</t>
        </is>
      </c>
      <c r="M2" s="2" t="inlineStr">
        <is>
          <t>Website</t>
        </is>
      </c>
      <c r="N2" s="2" t="inlineStr">
        <is>
          <t>Hoch</t>
        </is>
      </c>
      <c r="O2" s="2" t="inlineStr">
        <is>
          <t>Neu</t>
        </is>
      </c>
      <c r="P2" s="2" t="inlineStr">
        <is>
          <t>Julia Wagner</t>
        </is>
      </c>
      <c r="Q2" s="24" t="n">
        <v>46299</v>
      </c>
      <c r="R2" s="24" t="n">
        <v>46305</v>
      </c>
      <c r="S2" s="7">
        <f>IF(OR(A2="",B2=""),"",IF(O2="Erfolgreich",0,MAX(0,TODAY()-B2)))</f>
        <v/>
      </c>
      <c r="T2" s="26" t="n">
        <v>1350</v>
      </c>
      <c r="U2" s="27">
        <f>IF(OR(A2="",I2="",T2=""),"",IFERROR(I2*T2,0))</f>
        <v/>
      </c>
      <c r="V2" s="4" t="inlineStr">
        <is>
          <t>Interesse an einem Baugrundstück für ein Mehrfamilienhaus.</t>
        </is>
      </c>
      <c r="W2" s="7">
        <f>IF(A2="","",IF(OR(O2="Erfolgreich",O2="Abgelehnt",O2="Inaktiv"),"Kein Kontakt erforderlich",IF(R2="","Termin ausstehend",IF(R2&lt;TODAY(),"Kontakt überfällig",IF(R2&lt;=TODAY()+7,"Kontakt fällig","Termin geplant")))))</f>
        <v/>
      </c>
    </row>
    <row r="3" ht="34" customHeight="1">
      <c r="A3" s="2" t="inlineStr">
        <is>
          <t>GA-2026-002</t>
        </is>
      </c>
      <c r="B3" s="24" t="n">
        <v>46066</v>
      </c>
      <c r="C3" s="4" t="inlineStr">
        <is>
          <t>Sabine Schneider</t>
        </is>
      </c>
      <c r="D3" s="4" t="inlineStr">
        <is>
          <t>Schneider Urban Living GmbH</t>
        </is>
      </c>
      <c r="E3" s="4" t="inlineStr">
        <is>
          <t>sabine.schneider@urban-living.de</t>
        </is>
      </c>
      <c r="F3" s="4" t="inlineStr">
        <is>
          <t>+49 89 555 02416</t>
        </is>
      </c>
      <c r="G3" s="4" t="inlineStr">
        <is>
          <t>München, Lerchenauer Straße 188</t>
        </is>
      </c>
      <c r="H3" s="2" t="inlineStr">
        <is>
          <t>Bayern</t>
        </is>
      </c>
      <c r="I3" s="25" t="n">
        <v>1200</v>
      </c>
      <c r="J3" s="2" t="inlineStr">
        <is>
          <t>Mischnutzung</t>
        </is>
      </c>
      <c r="K3" s="26" t="n">
        <v>2750000</v>
      </c>
      <c r="L3" s="2" t="inlineStr">
        <is>
          <t>Eigenkapital</t>
        </is>
      </c>
      <c r="M3" s="2" t="inlineStr">
        <is>
          <t>Empfehlung</t>
        </is>
      </c>
      <c r="N3" s="2" t="inlineStr">
        <is>
          <t>Hoch</t>
        </is>
      </c>
      <c r="O3" s="2" t="inlineStr">
        <is>
          <t>In Prüfung</t>
        </is>
      </c>
      <c r="P3" s="2" t="inlineStr">
        <is>
          <t>Thomas Becker</t>
        </is>
      </c>
      <c r="Q3" s="24" t="n">
        <v>46297</v>
      </c>
      <c r="R3" s="24" t="n">
        <v>46317</v>
      </c>
      <c r="S3" s="7">
        <f>IF(OR(A3="",B3=""),"",IF(O3="Erfolgreich",0,MAX(0,TODAY()-B3)))</f>
        <v/>
      </c>
      <c r="T3" s="26" t="n">
        <v>2250</v>
      </c>
      <c r="U3" s="27">
        <f>IF(OR(A3="",I3="",T3=""),"",IFERROR(I3*T3,0))</f>
        <v/>
      </c>
      <c r="V3" s="4" t="inlineStr">
        <is>
          <t>Projektidee mit Wohnen und kleinteiligem Gewerbe.</t>
        </is>
      </c>
      <c r="W3" s="7">
        <f>IF(A3="","",IF(OR(O3="Erfolgreich",O3="Abgelehnt",O3="Inaktiv"),"Kein Kontakt erforderlich",IF(R3="","Termin ausstehend",IF(R3&lt;TODAY(),"Kontakt überfällig",IF(R3&lt;=TODAY()+7,"Kontakt fällig","Termin geplant")))))</f>
        <v/>
      </c>
    </row>
    <row r="4" ht="34" customHeight="1">
      <c r="A4" s="2" t="inlineStr">
        <is>
          <t>GA-2026-003</t>
        </is>
      </c>
      <c r="B4" s="24" t="n">
        <v>46097</v>
      </c>
      <c r="C4" s="4" t="inlineStr">
        <is>
          <t>Michael Fischer</t>
        </is>
      </c>
      <c r="D4" s="4" t="inlineStr">
        <is>
          <t>Fischer Gewerbeimmobilien KG</t>
        </is>
      </c>
      <c r="E4" s="4" t="inlineStr">
        <is>
          <t>m.fischer@fischer-gewerbe.de</t>
        </is>
      </c>
      <c r="F4" s="4" t="inlineStr">
        <is>
          <t>+49 40 555 03842</t>
        </is>
      </c>
      <c r="G4" s="4" t="inlineStr">
        <is>
          <t>Hamburg, Finkenwerder Weg 7</t>
        </is>
      </c>
      <c r="H4" s="2" t="inlineStr">
        <is>
          <t>Hamburg</t>
        </is>
      </c>
      <c r="I4" s="25" t="n">
        <v>620</v>
      </c>
      <c r="J4" s="2" t="inlineStr">
        <is>
          <t>Gewerbe</t>
        </is>
      </c>
      <c r="K4" s="26" t="n">
        <v>980000</v>
      </c>
      <c r="L4" s="2" t="inlineStr">
        <is>
          <t>Finanzierung angefragt</t>
        </is>
      </c>
      <c r="M4" s="2" t="inlineStr">
        <is>
          <t>Immobilienportal</t>
        </is>
      </c>
      <c r="N4" s="2" t="inlineStr">
        <is>
          <t>Mittel</t>
        </is>
      </c>
      <c r="O4" s="2" t="inlineStr">
        <is>
          <t>Besichtigung geplant</t>
        </is>
      </c>
      <c r="P4" s="2" t="inlineStr">
        <is>
          <t>Katrin Schulz</t>
        </is>
      </c>
      <c r="Q4" s="24" t="n">
        <v>46294</v>
      </c>
      <c r="R4" s="24" t="n">
        <v>46300</v>
      </c>
      <c r="S4" s="7">
        <f>IF(OR(A4="",B4=""),"",IF(O4="Erfolgreich",0,MAX(0,TODAY()-B4)))</f>
        <v/>
      </c>
      <c r="T4" s="26" t="n">
        <v>1450</v>
      </c>
      <c r="U4" s="27">
        <f>IF(OR(A4="",I4="",T4=""),"",IFERROR(I4*T4,0))</f>
        <v/>
      </c>
      <c r="V4" s="4" t="inlineStr">
        <is>
          <t>Fläche für Lager- und Bürogebäude angefragt.</t>
        </is>
      </c>
      <c r="W4" s="7">
        <f>IF(A4="","",IF(OR(O4="Erfolgreich",O4="Abgelehnt",O4="Inaktiv"),"Kein Kontakt erforderlich",IF(R4="","Termin ausstehend",IF(R4&lt;TODAY(),"Kontakt überfällig",IF(R4&lt;=TODAY()+7,"Kontakt fällig","Termin geplant")))))</f>
        <v/>
      </c>
    </row>
    <row r="5" ht="34" customHeight="1">
      <c r="A5" s="2" t="inlineStr">
        <is>
          <t>GA-2026-004</t>
        </is>
      </c>
      <c r="B5" s="24" t="n">
        <v>46122</v>
      </c>
      <c r="C5" s="4" t="inlineStr">
        <is>
          <t>Andrea Weber</t>
        </is>
      </c>
      <c r="D5" s="4" t="inlineStr">
        <is>
          <t>Weber Familienwerte GmbH</t>
        </is>
      </c>
      <c r="E5" s="4" t="inlineStr">
        <is>
          <t>andrea.weber@familienwerte.de</t>
        </is>
      </c>
      <c r="F5" s="4" t="inlineStr">
        <is>
          <t>+49 221 555 04673</t>
        </is>
      </c>
      <c r="G5" s="4" t="inlineStr">
        <is>
          <t>Köln, Auf dem Sandberg 21</t>
        </is>
      </c>
      <c r="H5" s="2" t="inlineStr">
        <is>
          <t>Nordrhein-Westfalen</t>
        </is>
      </c>
      <c r="I5" s="25" t="n">
        <v>540</v>
      </c>
      <c r="J5" s="2" t="inlineStr">
        <is>
          <t>Wohnen</t>
        </is>
      </c>
      <c r="K5" s="26" t="n">
        <v>760000</v>
      </c>
      <c r="L5" s="2" t="inlineStr">
        <is>
          <t>Eigenkapital</t>
        </is>
      </c>
      <c r="M5" s="2" t="inlineStr">
        <is>
          <t>E-Mail</t>
        </is>
      </c>
      <c r="N5" s="2" t="inlineStr">
        <is>
          <t>Mittel</t>
        </is>
      </c>
      <c r="O5" s="2" t="inlineStr">
        <is>
          <t>Erfolgreich</t>
        </is>
      </c>
      <c r="P5" s="2" t="inlineStr">
        <is>
          <t>Stefan Becker</t>
        </is>
      </c>
      <c r="Q5" s="24" t="n">
        <v>46290</v>
      </c>
      <c r="R5" s="24" t="n">
        <v>46332</v>
      </c>
      <c r="S5" s="7">
        <f>IF(OR(A5="",B5=""),"",IF(O5="Erfolgreich",0,MAX(0,TODAY()-B5)))</f>
        <v/>
      </c>
      <c r="T5" s="26" t="n">
        <v>1380</v>
      </c>
      <c r="U5" s="27">
        <f>IF(OR(A5="",I5="",T5=""),"",IFERROR(I5*T5,0))</f>
        <v/>
      </c>
      <c r="V5" s="4" t="inlineStr">
        <is>
          <t>Reservierung bestätigt, Vertragsentwurf wird vorbereitet.</t>
        </is>
      </c>
      <c r="W5" s="7">
        <f>IF(A5="","",IF(OR(O5="Erfolgreich",O5="Abgelehnt",O5="Inaktiv"),"Kein Kontakt erforderlich",IF(R5="","Termin ausstehend",IF(R5&lt;TODAY(),"Kontakt überfällig",IF(R5&lt;=TODAY()+7,"Kontakt fällig","Termin geplant")))))</f>
        <v/>
      </c>
    </row>
    <row r="6" ht="34" customHeight="1">
      <c r="A6" s="2" t="inlineStr">
        <is>
          <t>GA-2026-005</t>
        </is>
      </c>
      <c r="B6" s="24" t="n">
        <v>46153</v>
      </c>
      <c r="C6" s="4" t="inlineStr">
        <is>
          <t>Stefan Wagner</t>
        </is>
      </c>
      <c r="D6" s="4" t="inlineStr">
        <is>
          <t>Wagner Commercial Development GmbH</t>
        </is>
      </c>
      <c r="E6" s="4" t="inlineStr">
        <is>
          <t>stefan.wagner@wcd.de</t>
        </is>
      </c>
      <c r="F6" s="4" t="inlineStr">
        <is>
          <t>+49 69 555 05794</t>
        </is>
      </c>
      <c r="G6" s="4" t="inlineStr">
        <is>
          <t>Frankfurt am Main, Am Rebstock 9</t>
        </is>
      </c>
      <c r="H6" s="2" t="inlineStr">
        <is>
          <t>Hessen</t>
        </is>
      </c>
      <c r="I6" s="25" t="n">
        <v>1450</v>
      </c>
      <c r="J6" s="2" t="inlineStr">
        <is>
          <t>Gewerbe</t>
        </is>
      </c>
      <c r="K6" s="26" t="n">
        <v>3200000</v>
      </c>
      <c r="L6" s="2" t="inlineStr">
        <is>
          <t>Finanzierung bestätigt</t>
        </is>
      </c>
      <c r="M6" s="2" t="inlineStr">
        <is>
          <t>Telefon</t>
        </is>
      </c>
      <c r="N6" s="2" t="inlineStr">
        <is>
          <t>Hoch</t>
        </is>
      </c>
      <c r="O6" s="2" t="inlineStr">
        <is>
          <t>Angebot abgegeben</t>
        </is>
      </c>
      <c r="P6" s="2" t="inlineStr">
        <is>
          <t>Julia Wagner</t>
        </is>
      </c>
      <c r="Q6" s="24" t="n">
        <v>46298</v>
      </c>
      <c r="R6" s="24" t="n">
        <v>46308</v>
      </c>
      <c r="S6" s="7">
        <f>IF(OR(A6="",B6=""),"",IF(O6="Erfolgreich",0,MAX(0,TODAY()-B6)))</f>
        <v/>
      </c>
      <c r="T6" s="26" t="n">
        <v>2100</v>
      </c>
      <c r="U6" s="27">
        <f>IF(OR(A6="",I6="",T6=""),"",IFERROR(I6*T6,0))</f>
        <v/>
      </c>
      <c r="V6" s="4" t="inlineStr">
        <is>
          <t>Angebot für Logistik- und Bürostandort versendet.</t>
        </is>
      </c>
      <c r="W6" s="7">
        <f>IF(A6="","",IF(OR(O6="Erfolgreich",O6="Abgelehnt",O6="Inaktiv"),"Kein Kontakt erforderlich",IF(R6="","Termin ausstehend",IF(R6&lt;TODAY(),"Kontakt überfällig",IF(R6&lt;=TODAY()+7,"Kontakt fällig","Termin geplant")))))</f>
        <v/>
      </c>
    </row>
    <row r="7" ht="34" customHeight="1">
      <c r="A7" s="2" t="inlineStr">
        <is>
          <t>GA-2026-006</t>
        </is>
      </c>
      <c r="B7" s="24" t="n">
        <v>46179</v>
      </c>
      <c r="C7" s="4" t="inlineStr">
        <is>
          <t>Petra Becker</t>
        </is>
      </c>
      <c r="D7" s="4" t="inlineStr">
        <is>
          <t>Becker Wohnkonzepte</t>
        </is>
      </c>
      <c r="E7" s="4" t="inlineStr">
        <is>
          <t>petra.becker@wohnkonzepte.de</t>
        </is>
      </c>
      <c r="F7" s="4" t="inlineStr">
        <is>
          <t>+49 711 555 06128</t>
        </is>
      </c>
      <c r="G7" s="4" t="inlineStr">
        <is>
          <t>Stuttgart, Sonnenbergstraße 34</t>
        </is>
      </c>
      <c r="H7" s="2" t="inlineStr">
        <is>
          <t>Baden-Württemberg</t>
        </is>
      </c>
      <c r="I7" s="25" t="n">
        <v>700</v>
      </c>
      <c r="J7" s="2" t="inlineStr">
        <is>
          <t>Wohnen</t>
        </is>
      </c>
      <c r="K7" s="26" t="n">
        <v>1050000</v>
      </c>
      <c r="L7" s="2" t="inlineStr">
        <is>
          <t>Ungeklärt</t>
        </is>
      </c>
      <c r="M7" s="2" t="inlineStr">
        <is>
          <t>Website</t>
        </is>
      </c>
      <c r="N7" s="2" t="inlineStr">
        <is>
          <t>Mittel</t>
        </is>
      </c>
      <c r="O7" s="2" t="inlineStr">
        <is>
          <t>Neu</t>
        </is>
      </c>
      <c r="P7" s="2" t="inlineStr">
        <is>
          <t>Andreas Hoffmann</t>
        </is>
      </c>
      <c r="Q7" s="24" t="n">
        <v>46292</v>
      </c>
      <c r="R7" s="24" t="n">
        <v>46297</v>
      </c>
      <c r="S7" s="7">
        <f>IF(OR(A7="",B7=""),"",IF(O7="Erfolgreich",0,MAX(0,TODAY()-B7)))</f>
        <v/>
      </c>
      <c r="T7" s="26" t="n">
        <v>1500</v>
      </c>
      <c r="U7" s="27">
        <f>IF(OR(A7="",I7="",T7=""),"",IFERROR(I7*T7,0))</f>
        <v/>
      </c>
      <c r="V7" s="4" t="inlineStr">
        <is>
          <t>Nachfrage für Reihenhausprojekt in ruhiger Lage.</t>
        </is>
      </c>
      <c r="W7" s="7">
        <f>IF(A7="","",IF(OR(O7="Erfolgreich",O7="Abgelehnt",O7="Inaktiv"),"Kein Kontakt erforderlich",IF(R7="","Termin ausstehend",IF(R7&lt;TODAY(),"Kontakt überfällig",IF(R7&lt;=TODAY()+7,"Kontakt fällig","Termin geplant")))))</f>
        <v/>
      </c>
    </row>
    <row r="8" ht="34" customHeight="1">
      <c r="A8" s="2" t="inlineStr">
        <is>
          <t>GA-2026-007</t>
        </is>
      </c>
      <c r="B8" s="24" t="n">
        <v>46210</v>
      </c>
      <c r="C8" s="4" t="inlineStr">
        <is>
          <t>Andreas Hoffmann</t>
        </is>
      </c>
      <c r="D8" s="4" t="inlineStr">
        <is>
          <t>Hoffmann Quartiersentwicklung AG</t>
        </is>
      </c>
      <c r="E8" s="4" t="inlineStr">
        <is>
          <t>andreas.hoffmann@quartier-ag.de</t>
        </is>
      </c>
      <c r="F8" s="4" t="inlineStr">
        <is>
          <t>+49 211 555 07219</t>
        </is>
      </c>
      <c r="G8" s="4" t="inlineStr">
        <is>
          <t>Düsseldorf, Kesselstraße 46</t>
        </is>
      </c>
      <c r="H8" s="2" t="inlineStr">
        <is>
          <t>Nordrhein-Westfalen</t>
        </is>
      </c>
      <c r="I8" s="25" t="n">
        <v>980</v>
      </c>
      <c r="J8" s="2" t="inlineStr">
        <is>
          <t>Mischnutzung</t>
        </is>
      </c>
      <c r="K8" s="26" t="n">
        <v>1850000</v>
      </c>
      <c r="L8" s="2" t="inlineStr">
        <is>
          <t>Finanzierung bestätigt</t>
        </is>
      </c>
      <c r="M8" s="2" t="inlineStr">
        <is>
          <t>Messe</t>
        </is>
      </c>
      <c r="N8" s="2" t="inlineStr">
        <is>
          <t>Hoch</t>
        </is>
      </c>
      <c r="O8" s="2" t="inlineStr">
        <is>
          <t>In Prüfung</t>
        </is>
      </c>
      <c r="P8" s="2" t="inlineStr">
        <is>
          <t>Thomas Becker</t>
        </is>
      </c>
      <c r="Q8" s="24" t="n">
        <v>46300</v>
      </c>
      <c r="R8" s="24" t="n">
        <v>46311</v>
      </c>
      <c r="S8" s="7">
        <f>IF(OR(A8="",B8=""),"",IF(O8="Erfolgreich",0,MAX(0,TODAY()-B8)))</f>
        <v/>
      </c>
      <c r="T8" s="26" t="n">
        <v>1750</v>
      </c>
      <c r="U8" s="27">
        <f>IF(OR(A8="",I8="",T8=""),"",IFERROR(I8*T8,0))</f>
        <v/>
      </c>
      <c r="V8" s="4" t="inlineStr">
        <is>
          <t>Quartiersentwicklung mit Einzelhandel im Erdgeschoss.</t>
        </is>
      </c>
      <c r="W8" s="7">
        <f>IF(A8="","",IF(OR(O8="Erfolgreich",O8="Abgelehnt",O8="Inaktiv"),"Kein Kontakt erforderlich",IF(R8="","Termin ausstehend",IF(R8&lt;TODAY(),"Kontakt überfällig",IF(R8&lt;=TODAY()+7,"Kontakt fällig","Termin geplant")))))</f>
        <v/>
      </c>
    </row>
    <row r="9" ht="34" customHeight="1">
      <c r="A9" s="2" t="inlineStr">
        <is>
          <t>GA-2026-008</t>
        </is>
      </c>
      <c r="B9" s="24" t="n">
        <v>46238</v>
      </c>
      <c r="C9" s="4" t="inlineStr">
        <is>
          <t>Claudia Schäfer</t>
        </is>
      </c>
      <c r="D9" s="4" t="inlineStr">
        <is>
          <t>Schäfer Wohnbau GmbH</t>
        </is>
      </c>
      <c r="E9" s="4" t="inlineStr">
        <is>
          <t>claudia.schaefer@schaefer-wohnbau.de</t>
        </is>
      </c>
      <c r="F9" s="4" t="inlineStr">
        <is>
          <t>+49 341 555 08347</t>
        </is>
      </c>
      <c r="G9" s="4" t="inlineStr">
        <is>
          <t>Leipzig, Am Störmthaler See 5</t>
        </is>
      </c>
      <c r="H9" s="2" t="inlineStr">
        <is>
          <t>Sachsen</t>
        </is>
      </c>
      <c r="I9" s="25" t="n">
        <v>1800</v>
      </c>
      <c r="J9" s="2" t="inlineStr">
        <is>
          <t>Wohnen</t>
        </is>
      </c>
      <c r="K9" s="26" t="n">
        <v>1600000</v>
      </c>
      <c r="L9" s="2" t="inlineStr">
        <is>
          <t>Finanzierung angefragt</t>
        </is>
      </c>
      <c r="M9" s="2" t="inlineStr">
        <is>
          <t>Immobilienportal</t>
        </is>
      </c>
      <c r="N9" s="2" t="inlineStr">
        <is>
          <t>Niedrig</t>
        </is>
      </c>
      <c r="O9" s="2" t="inlineStr">
        <is>
          <t>Inaktiv</t>
        </is>
      </c>
      <c r="P9" s="2" t="inlineStr">
        <is>
          <t>Katrin Schulz</t>
        </is>
      </c>
      <c r="Q9" s="24" t="n">
        <v>46277</v>
      </c>
      <c r="R9" s="24" t="n">
        <v>46347</v>
      </c>
      <c r="S9" s="7">
        <f>IF(OR(A9="",B9=""),"",IF(O9="Erfolgreich",0,MAX(0,TODAY()-B9)))</f>
        <v/>
      </c>
      <c r="T9" s="26" t="n">
        <v>820</v>
      </c>
      <c r="U9" s="27">
        <f>IF(OR(A9="",I9="",T9=""),"",IFERROR(I9*T9,0))</f>
        <v/>
      </c>
      <c r="V9" s="4" t="inlineStr">
        <is>
          <t>Derzeit zurückgestellt, Wiedervorlage nach interner Projektprüfung.</t>
        </is>
      </c>
      <c r="W9" s="7">
        <f>IF(A9="","",IF(OR(O9="Erfolgreich",O9="Abgelehnt",O9="Inaktiv"),"Kein Kontakt erforderlich",IF(R9="","Termin ausstehend",IF(R9&lt;TODAY(),"Kontakt überfällig",IF(R9&lt;=TODAY()+7,"Kontakt fällig","Termin geplant")))))</f>
        <v/>
      </c>
    </row>
    <row r="10" ht="34" customHeight="1">
      <c r="A10" s="2" t="inlineStr">
        <is>
          <t>GA-2026-009</t>
        </is>
      </c>
      <c r="B10" s="24" t="n">
        <v>46267</v>
      </c>
      <c r="C10" s="4" t="inlineStr">
        <is>
          <t>Markus Bauer</t>
        </is>
      </c>
      <c r="D10" s="4" t="inlineStr">
        <is>
          <t>Bauer Immobilienservice</t>
        </is>
      </c>
      <c r="E10" s="4" t="inlineStr">
        <is>
          <t>markus.bauer@bauer-immo.de</t>
        </is>
      </c>
      <c r="F10" s="4" t="inlineStr">
        <is>
          <t>+49 351 555 09451</t>
        </is>
      </c>
      <c r="G10" s="4" t="inlineStr">
        <is>
          <t>Dresden, Weinbergstraße 12</t>
        </is>
      </c>
      <c r="H10" s="2" t="inlineStr">
        <is>
          <t>Sachsen</t>
        </is>
      </c>
      <c r="I10" s="25" t="n">
        <v>430</v>
      </c>
      <c r="J10" s="2" t="inlineStr">
        <is>
          <t>Wohnen</t>
        </is>
      </c>
      <c r="K10" s="26" t="n">
        <v>510000</v>
      </c>
      <c r="L10" s="2" t="inlineStr">
        <is>
          <t>Eigenkapital</t>
        </is>
      </c>
      <c r="M10" s="2" t="inlineStr">
        <is>
          <t>Empfehlung</t>
        </is>
      </c>
      <c r="N10" s="2" t="inlineStr">
        <is>
          <t>Niedrig</t>
        </is>
      </c>
      <c r="O10" s="2" t="inlineStr">
        <is>
          <t>Abgelehnt</t>
        </is>
      </c>
      <c r="P10" s="2" t="inlineStr">
        <is>
          <t>Stefan Becker</t>
        </is>
      </c>
      <c r="Q10" s="24" t="n">
        <v>46282</v>
      </c>
      <c r="R10" s="24" t="n">
        <v>46290</v>
      </c>
      <c r="S10" s="7">
        <f>IF(OR(A10="",B10=""),"",IF(O10="Erfolgreich",0,MAX(0,TODAY()-B10)))</f>
        <v/>
      </c>
      <c r="T10" s="26" t="n">
        <v>1120</v>
      </c>
      <c r="U10" s="27">
        <f>IF(OR(A10="",I10="",T10=""),"",IFERROR(I10*T10,0))</f>
        <v/>
      </c>
      <c r="V10" s="4" t="inlineStr">
        <is>
          <t>Fläche entspricht nicht der gewünschten Mikrolage.</t>
        </is>
      </c>
      <c r="W10" s="7">
        <f>IF(A10="","",IF(OR(O10="Erfolgreich",O10="Abgelehnt",O10="Inaktiv"),"Kein Kontakt erforderlich",IF(R10="","Termin ausstehend",IF(R10&lt;TODAY(),"Kontakt überfällig",IF(R10&lt;=TODAY()+7,"Kontakt fällig","Termin geplant")))))</f>
        <v/>
      </c>
    </row>
    <row r="11" ht="34" customHeight="1">
      <c r="A11" s="2" t="inlineStr">
        <is>
          <t>GA-2026-010</t>
        </is>
      </c>
      <c r="B11" s="24" t="n">
        <v>46292</v>
      </c>
      <c r="C11" s="4" t="inlineStr">
        <is>
          <t>Nicole Richter</t>
        </is>
      </c>
      <c r="D11" s="4" t="inlineStr">
        <is>
          <t>Richter Industrieflächen GmbH</t>
        </is>
      </c>
      <c r="E11" s="4" t="inlineStr">
        <is>
          <t>nicole.richter@industrie-flaechen.de</t>
        </is>
      </c>
      <c r="F11" s="4" t="inlineStr">
        <is>
          <t>+49 511 555 10562</t>
        </is>
      </c>
      <c r="G11" s="4" t="inlineStr">
        <is>
          <t>Hannover, Gewerbering 88</t>
        </is>
      </c>
      <c r="H11" s="2" t="inlineStr">
        <is>
          <t>Niedersachsen</t>
        </is>
      </c>
      <c r="I11" s="25" t="n">
        <v>2100</v>
      </c>
      <c r="J11" s="2" t="inlineStr">
        <is>
          <t>Gewerbe</t>
        </is>
      </c>
      <c r="K11" s="26" t="n">
        <v>2400000</v>
      </c>
      <c r="L11" s="2" t="inlineStr">
        <is>
          <t>Finanzierung bestätigt</t>
        </is>
      </c>
      <c r="M11" s="2" t="inlineStr">
        <is>
          <t>Website</t>
        </is>
      </c>
      <c r="N11" s="2" t="inlineStr">
        <is>
          <t>Hoch</t>
        </is>
      </c>
      <c r="O11" s="2" t="inlineStr">
        <is>
          <t>Besichtigung geplant</t>
        </is>
      </c>
      <c r="P11" s="2" t="inlineStr">
        <is>
          <t>Andreas Hoffmann</t>
        </is>
      </c>
      <c r="Q11" s="24" t="n">
        <v>46301</v>
      </c>
      <c r="R11" s="24" t="n">
        <v>46304</v>
      </c>
      <c r="S11" s="7">
        <f>IF(OR(A11="",B11=""),"",IF(O11="Erfolgreich",0,MAX(0,TODAY()-B11)))</f>
        <v/>
      </c>
      <c r="T11" s="26" t="n">
        <v>1080</v>
      </c>
      <c r="U11" s="27">
        <f>IF(OR(A11="",I11="",T11=""),"",IFERROR(I11*T11,0))</f>
        <v/>
      </c>
      <c r="V11" s="4" t="inlineStr">
        <is>
          <t>Besichtigung mit technischem Berater vereinbart.</t>
        </is>
      </c>
      <c r="W11" s="7">
        <f>IF(A11="","",IF(OR(O11="Erfolgreich",O11="Abgelehnt",O11="Inaktiv"),"Kein Kontakt erforderlich",IF(R11="","Termin ausstehend",IF(R11&lt;TODAY(),"Kontakt überfällig",IF(R11&lt;=TODAY()+7,"Kontakt fällig","Termin geplant")))))</f>
        <v/>
      </c>
    </row>
    <row r="12" ht="34" customHeight="1">
      <c r="A12" s="2" t="n"/>
      <c r="B12" s="24" t="n"/>
      <c r="C12" s="4" t="n"/>
      <c r="D12" s="4" t="n"/>
      <c r="E12" s="4" t="n"/>
      <c r="F12" s="4" t="n"/>
      <c r="G12" s="4" t="n"/>
      <c r="H12" s="2" t="n"/>
      <c r="I12" s="25" t="n"/>
      <c r="J12" s="2" t="n"/>
      <c r="K12" s="26" t="n"/>
      <c r="L12" s="2" t="n"/>
      <c r="M12" s="2" t="n"/>
      <c r="N12" s="2" t="n"/>
      <c r="O12" s="2" t="n"/>
      <c r="P12" s="2" t="n"/>
      <c r="Q12" s="24" t="n"/>
      <c r="R12" s="24" t="n"/>
      <c r="S12" s="7">
        <f>IF(OR(A12="",B12=""),"",IF(O12="Erfolgreich",0,MAX(0,TODAY()-B12)))</f>
        <v/>
      </c>
      <c r="T12" s="26" t="n"/>
      <c r="U12" s="27">
        <f>IF(OR(A12="",I12="",T12=""),"",IFERROR(I12*T12,0))</f>
        <v/>
      </c>
      <c r="V12" s="4" t="n"/>
      <c r="W12" s="7">
        <f>IF(A12="","",IF(OR(O12="Erfolgreich",O12="Abgelehnt",O12="Inaktiv"),"Kein Kontakt erforderlich",IF(R12="","Termin ausstehend",IF(R12&lt;TODAY(),"Kontakt überfällig",IF(R12&lt;=TODAY()+7,"Kontakt fällig","Termin geplant")))))</f>
        <v/>
      </c>
    </row>
    <row r="13" ht="34" customHeight="1">
      <c r="A13" s="2" t="n"/>
      <c r="B13" s="24" t="n"/>
      <c r="C13" s="4" t="n"/>
      <c r="D13" s="4" t="n"/>
      <c r="E13" s="4" t="n"/>
      <c r="F13" s="4" t="n"/>
      <c r="G13" s="4" t="n"/>
      <c r="H13" s="2" t="n"/>
      <c r="I13" s="25" t="n"/>
      <c r="J13" s="2" t="n"/>
      <c r="K13" s="26" t="n"/>
      <c r="L13" s="2" t="n"/>
      <c r="M13" s="2" t="n"/>
      <c r="N13" s="2" t="n"/>
      <c r="O13" s="2" t="n"/>
      <c r="P13" s="2" t="n"/>
      <c r="Q13" s="24" t="n"/>
      <c r="R13" s="24" t="n"/>
      <c r="S13" s="7">
        <f>IF(OR(A13="",B13=""),"",IF(O13="Erfolgreich",0,MAX(0,TODAY()-B13)))</f>
        <v/>
      </c>
      <c r="T13" s="26" t="n"/>
      <c r="U13" s="27">
        <f>IF(OR(A13="",I13="",T13=""),"",IFERROR(I13*T13,0))</f>
        <v/>
      </c>
      <c r="V13" s="4" t="n"/>
      <c r="W13" s="7">
        <f>IF(A13="","",IF(OR(O13="Erfolgreich",O13="Abgelehnt",O13="Inaktiv"),"Kein Kontakt erforderlich",IF(R13="","Termin ausstehend",IF(R13&lt;TODAY(),"Kontakt überfällig",IF(R13&lt;=TODAY()+7,"Kontakt fällig","Termin geplant")))))</f>
        <v/>
      </c>
    </row>
    <row r="14" ht="34" customHeight="1">
      <c r="A14" s="2" t="n"/>
      <c r="B14" s="24" t="n"/>
      <c r="C14" s="4" t="n"/>
      <c r="D14" s="4" t="n"/>
      <c r="E14" s="4" t="n"/>
      <c r="F14" s="4" t="n"/>
      <c r="G14" s="4" t="n"/>
      <c r="H14" s="2" t="n"/>
      <c r="I14" s="25" t="n"/>
      <c r="J14" s="2" t="n"/>
      <c r="K14" s="26" t="n"/>
      <c r="L14" s="2" t="n"/>
      <c r="M14" s="2" t="n"/>
      <c r="N14" s="2" t="n"/>
      <c r="O14" s="2" t="n"/>
      <c r="P14" s="2" t="n"/>
      <c r="Q14" s="24" t="n"/>
      <c r="R14" s="24" t="n"/>
      <c r="S14" s="7">
        <f>IF(OR(A14="",B14=""),"",IF(O14="Erfolgreich",0,MAX(0,TODAY()-B14)))</f>
        <v/>
      </c>
      <c r="T14" s="26" t="n"/>
      <c r="U14" s="27">
        <f>IF(OR(A14="",I14="",T14=""),"",IFERROR(I14*T14,0))</f>
        <v/>
      </c>
      <c r="V14" s="4" t="n"/>
      <c r="W14" s="7">
        <f>IF(A14="","",IF(OR(O14="Erfolgreich",O14="Abgelehnt",O14="Inaktiv"),"Kein Kontakt erforderlich",IF(R14="","Termin ausstehend",IF(R14&lt;TODAY(),"Kontakt überfällig",IF(R14&lt;=TODAY()+7,"Kontakt fällig","Termin geplant")))))</f>
        <v/>
      </c>
    </row>
    <row r="15" ht="34" customHeight="1">
      <c r="A15" s="2" t="n"/>
      <c r="B15" s="24" t="n"/>
      <c r="C15" s="4" t="n"/>
      <c r="D15" s="4" t="n"/>
      <c r="E15" s="4" t="n"/>
      <c r="F15" s="4" t="n"/>
      <c r="G15" s="4" t="n"/>
      <c r="H15" s="2" t="n"/>
      <c r="I15" s="25" t="n"/>
      <c r="J15" s="2" t="n"/>
      <c r="K15" s="26" t="n"/>
      <c r="L15" s="2" t="n"/>
      <c r="M15" s="2" t="n"/>
      <c r="N15" s="2" t="n"/>
      <c r="O15" s="2" t="n"/>
      <c r="P15" s="2" t="n"/>
      <c r="Q15" s="24" t="n"/>
      <c r="R15" s="24" t="n"/>
      <c r="S15" s="7">
        <f>IF(OR(A15="",B15=""),"",IF(O15="Erfolgreich",0,MAX(0,TODAY()-B15)))</f>
        <v/>
      </c>
      <c r="T15" s="26" t="n"/>
      <c r="U15" s="27">
        <f>IF(OR(A15="",I15="",T15=""),"",IFERROR(I15*T15,0))</f>
        <v/>
      </c>
      <c r="V15" s="4" t="n"/>
      <c r="W15" s="7">
        <f>IF(A15="","",IF(OR(O15="Erfolgreich",O15="Abgelehnt",O15="Inaktiv"),"Kein Kontakt erforderlich",IF(R15="","Termin ausstehend",IF(R15&lt;TODAY(),"Kontakt überfällig",IF(R15&lt;=TODAY()+7,"Kontakt fällig","Termin geplant")))))</f>
        <v/>
      </c>
    </row>
    <row r="16" ht="34" customHeight="1">
      <c r="A16" s="2" t="n"/>
      <c r="B16" s="24" t="n"/>
      <c r="C16" s="4" t="n"/>
      <c r="D16" s="4" t="n"/>
      <c r="E16" s="4" t="n"/>
      <c r="F16" s="4" t="n"/>
      <c r="G16" s="4" t="n"/>
      <c r="H16" s="2" t="n"/>
      <c r="I16" s="25" t="n"/>
      <c r="J16" s="2" t="n"/>
      <c r="K16" s="26" t="n"/>
      <c r="L16" s="2" t="n"/>
      <c r="M16" s="2" t="n"/>
      <c r="N16" s="2" t="n"/>
      <c r="O16" s="2" t="n"/>
      <c r="P16" s="2" t="n"/>
      <c r="Q16" s="24" t="n"/>
      <c r="R16" s="24" t="n"/>
      <c r="S16" s="7">
        <f>IF(OR(A16="",B16=""),"",IF(O16="Erfolgreich",0,MAX(0,TODAY()-B16)))</f>
        <v/>
      </c>
      <c r="T16" s="26" t="n"/>
      <c r="U16" s="27">
        <f>IF(OR(A16="",I16="",T16=""),"",IFERROR(I16*T16,0))</f>
        <v/>
      </c>
      <c r="V16" s="4" t="n"/>
      <c r="W16" s="7">
        <f>IF(A16="","",IF(OR(O16="Erfolgreich",O16="Abgelehnt",O16="Inaktiv"),"Kein Kontakt erforderlich",IF(R16="","Termin ausstehend",IF(R16&lt;TODAY(),"Kontakt überfällig",IF(R16&lt;=TODAY()+7,"Kontakt fällig","Termin geplant")))))</f>
        <v/>
      </c>
    </row>
    <row r="17" ht="34" customHeight="1">
      <c r="A17" s="2" t="n"/>
      <c r="B17" s="24" t="n"/>
      <c r="C17" s="4" t="n"/>
      <c r="D17" s="4" t="n"/>
      <c r="E17" s="4" t="n"/>
      <c r="F17" s="4" t="n"/>
      <c r="G17" s="4" t="n"/>
      <c r="H17" s="2" t="n"/>
      <c r="I17" s="25" t="n"/>
      <c r="J17" s="2" t="n"/>
      <c r="K17" s="26" t="n"/>
      <c r="L17" s="2" t="n"/>
      <c r="M17" s="2" t="n"/>
      <c r="N17" s="2" t="n"/>
      <c r="O17" s="2" t="n"/>
      <c r="P17" s="2" t="n"/>
      <c r="Q17" s="24" t="n"/>
      <c r="R17" s="24" t="n"/>
      <c r="S17" s="7">
        <f>IF(OR(A17="",B17=""),"",IF(O17="Erfolgreich",0,MAX(0,TODAY()-B17)))</f>
        <v/>
      </c>
      <c r="T17" s="26" t="n"/>
      <c r="U17" s="27">
        <f>IF(OR(A17="",I17="",T17=""),"",IFERROR(I17*T17,0))</f>
        <v/>
      </c>
      <c r="V17" s="4" t="n"/>
      <c r="W17" s="7">
        <f>IF(A17="","",IF(OR(O17="Erfolgreich",O17="Abgelehnt",O17="Inaktiv"),"Kein Kontakt erforderlich",IF(R17="","Termin ausstehend",IF(R17&lt;TODAY(),"Kontakt überfällig",IF(R17&lt;=TODAY()+7,"Kontakt fällig","Termin geplant")))))</f>
        <v/>
      </c>
    </row>
    <row r="18" ht="34" customHeight="1">
      <c r="A18" s="2" t="n"/>
      <c r="B18" s="24" t="n"/>
      <c r="C18" s="4" t="n"/>
      <c r="D18" s="4" t="n"/>
      <c r="E18" s="4" t="n"/>
      <c r="F18" s="4" t="n"/>
      <c r="G18" s="4" t="n"/>
      <c r="H18" s="2" t="n"/>
      <c r="I18" s="25" t="n"/>
      <c r="J18" s="2" t="n"/>
      <c r="K18" s="26" t="n"/>
      <c r="L18" s="2" t="n"/>
      <c r="M18" s="2" t="n"/>
      <c r="N18" s="2" t="n"/>
      <c r="O18" s="2" t="n"/>
      <c r="P18" s="2" t="n"/>
      <c r="Q18" s="24" t="n"/>
      <c r="R18" s="24" t="n"/>
      <c r="S18" s="7">
        <f>IF(OR(A18="",B18=""),"",IF(O18="Erfolgreich",0,MAX(0,TODAY()-B18)))</f>
        <v/>
      </c>
      <c r="T18" s="26" t="n"/>
      <c r="U18" s="27">
        <f>IF(OR(A18="",I18="",T18=""),"",IFERROR(I18*T18,0))</f>
        <v/>
      </c>
      <c r="V18" s="4" t="n"/>
      <c r="W18" s="7">
        <f>IF(A18="","",IF(OR(O18="Erfolgreich",O18="Abgelehnt",O18="Inaktiv"),"Kein Kontakt erforderlich",IF(R18="","Termin ausstehend",IF(R18&lt;TODAY(),"Kontakt überfällig",IF(R18&lt;=TODAY()+7,"Kontakt fällig","Termin geplant")))))</f>
        <v/>
      </c>
    </row>
    <row r="19" ht="34" customHeight="1">
      <c r="A19" s="2" t="n"/>
      <c r="B19" s="24" t="n"/>
      <c r="C19" s="4" t="n"/>
      <c r="D19" s="4" t="n"/>
      <c r="E19" s="4" t="n"/>
      <c r="F19" s="4" t="n"/>
      <c r="G19" s="4" t="n"/>
      <c r="H19" s="2" t="n"/>
      <c r="I19" s="25" t="n"/>
      <c r="J19" s="2" t="n"/>
      <c r="K19" s="26" t="n"/>
      <c r="L19" s="2" t="n"/>
      <c r="M19" s="2" t="n"/>
      <c r="N19" s="2" t="n"/>
      <c r="O19" s="2" t="n"/>
      <c r="P19" s="2" t="n"/>
      <c r="Q19" s="24" t="n"/>
      <c r="R19" s="24" t="n"/>
      <c r="S19" s="7">
        <f>IF(OR(A19="",B19=""),"",IF(O19="Erfolgreich",0,MAX(0,TODAY()-B19)))</f>
        <v/>
      </c>
      <c r="T19" s="26" t="n"/>
      <c r="U19" s="27">
        <f>IF(OR(A19="",I19="",T19=""),"",IFERROR(I19*T19,0))</f>
        <v/>
      </c>
      <c r="V19" s="4" t="n"/>
      <c r="W19" s="7">
        <f>IF(A19="","",IF(OR(O19="Erfolgreich",O19="Abgelehnt",O19="Inaktiv"),"Kein Kontakt erforderlich",IF(R19="","Termin ausstehend",IF(R19&lt;TODAY(),"Kontakt überfällig",IF(R19&lt;=TODAY()+7,"Kontakt fällig","Termin geplant")))))</f>
        <v/>
      </c>
    </row>
    <row r="20" ht="34" customHeight="1">
      <c r="A20" s="2" t="n"/>
      <c r="B20" s="24" t="n"/>
      <c r="C20" s="4" t="n"/>
      <c r="D20" s="4" t="n"/>
      <c r="E20" s="4" t="n"/>
      <c r="F20" s="4" t="n"/>
      <c r="G20" s="4" t="n"/>
      <c r="H20" s="2" t="n"/>
      <c r="I20" s="25" t="n"/>
      <c r="J20" s="2" t="n"/>
      <c r="K20" s="26" t="n"/>
      <c r="L20" s="2" t="n"/>
      <c r="M20" s="2" t="n"/>
      <c r="N20" s="2" t="n"/>
      <c r="O20" s="2" t="n"/>
      <c r="P20" s="2" t="n"/>
      <c r="Q20" s="24" t="n"/>
      <c r="R20" s="24" t="n"/>
      <c r="S20" s="7">
        <f>IF(OR(A20="",B20=""),"",IF(O20="Erfolgreich",0,MAX(0,TODAY()-B20)))</f>
        <v/>
      </c>
      <c r="T20" s="26" t="n"/>
      <c r="U20" s="27">
        <f>IF(OR(A20="",I20="",T20=""),"",IFERROR(I20*T20,0))</f>
        <v/>
      </c>
      <c r="V20" s="4" t="n"/>
      <c r="W20" s="7">
        <f>IF(A20="","",IF(OR(O20="Erfolgreich",O20="Abgelehnt",O20="Inaktiv"),"Kein Kontakt erforderlich",IF(R20="","Termin ausstehend",IF(R20&lt;TODAY(),"Kontakt überfällig",IF(R20&lt;=TODAY()+7,"Kontakt fällig","Termin geplant")))))</f>
        <v/>
      </c>
    </row>
    <row r="21" ht="34" customHeight="1">
      <c r="A21" s="2" t="n"/>
      <c r="B21" s="24" t="n"/>
      <c r="C21" s="4" t="n"/>
      <c r="D21" s="4" t="n"/>
      <c r="E21" s="4" t="n"/>
      <c r="F21" s="4" t="n"/>
      <c r="G21" s="4" t="n"/>
      <c r="H21" s="2" t="n"/>
      <c r="I21" s="25" t="n"/>
      <c r="J21" s="2" t="n"/>
      <c r="K21" s="26" t="n"/>
      <c r="L21" s="2" t="n"/>
      <c r="M21" s="2" t="n"/>
      <c r="N21" s="2" t="n"/>
      <c r="O21" s="2" t="n"/>
      <c r="P21" s="2" t="n"/>
      <c r="Q21" s="24" t="n"/>
      <c r="R21" s="24" t="n"/>
      <c r="S21" s="7">
        <f>IF(OR(A21="",B21=""),"",IF(O21="Erfolgreich",0,MAX(0,TODAY()-B21)))</f>
        <v/>
      </c>
      <c r="T21" s="26" t="n"/>
      <c r="U21" s="27">
        <f>IF(OR(A21="",I21="",T21=""),"",IFERROR(I21*T21,0))</f>
        <v/>
      </c>
      <c r="V21" s="4" t="n"/>
      <c r="W21" s="7">
        <f>IF(A21="","",IF(OR(O21="Erfolgreich",O21="Abgelehnt",O21="Inaktiv"),"Kein Kontakt erforderlich",IF(R21="","Termin ausstehend",IF(R21&lt;TODAY(),"Kontakt überfällig",IF(R21&lt;=TODAY()+7,"Kontakt fällig","Termin geplant")))))</f>
        <v/>
      </c>
    </row>
    <row r="22" ht="34" customHeight="1">
      <c r="A22" s="2" t="n"/>
      <c r="B22" s="24" t="n"/>
      <c r="C22" s="4" t="n"/>
      <c r="D22" s="4" t="n"/>
      <c r="E22" s="4" t="n"/>
      <c r="F22" s="4" t="n"/>
      <c r="G22" s="4" t="n"/>
      <c r="H22" s="2" t="n"/>
      <c r="I22" s="25" t="n"/>
      <c r="J22" s="2" t="n"/>
      <c r="K22" s="26" t="n"/>
      <c r="L22" s="2" t="n"/>
      <c r="M22" s="2" t="n"/>
      <c r="N22" s="2" t="n"/>
      <c r="O22" s="2" t="n"/>
      <c r="P22" s="2" t="n"/>
      <c r="Q22" s="24" t="n"/>
      <c r="R22" s="24" t="n"/>
      <c r="S22" s="7">
        <f>IF(OR(A22="",B22=""),"",IF(O22="Erfolgreich",0,MAX(0,TODAY()-B22)))</f>
        <v/>
      </c>
      <c r="T22" s="26" t="n"/>
      <c r="U22" s="27">
        <f>IF(OR(A22="",I22="",T22=""),"",IFERROR(I22*T22,0))</f>
        <v/>
      </c>
      <c r="V22" s="4" t="n"/>
      <c r="W22" s="7">
        <f>IF(A22="","",IF(OR(O22="Erfolgreich",O22="Abgelehnt",O22="Inaktiv"),"Kein Kontakt erforderlich",IF(R22="","Termin ausstehend",IF(R22&lt;TODAY(),"Kontakt überfällig",IF(R22&lt;=TODAY()+7,"Kontakt fällig","Termin geplant")))))</f>
        <v/>
      </c>
    </row>
    <row r="23" ht="34" customHeight="1">
      <c r="A23" s="2" t="n"/>
      <c r="B23" s="24" t="n"/>
      <c r="C23" s="4" t="n"/>
      <c r="D23" s="4" t="n"/>
      <c r="E23" s="4" t="n"/>
      <c r="F23" s="4" t="n"/>
      <c r="G23" s="4" t="n"/>
      <c r="H23" s="2" t="n"/>
      <c r="I23" s="25" t="n"/>
      <c r="J23" s="2" t="n"/>
      <c r="K23" s="26" t="n"/>
      <c r="L23" s="2" t="n"/>
      <c r="M23" s="2" t="n"/>
      <c r="N23" s="2" t="n"/>
      <c r="O23" s="2" t="n"/>
      <c r="P23" s="2" t="n"/>
      <c r="Q23" s="24" t="n"/>
      <c r="R23" s="24" t="n"/>
      <c r="S23" s="7">
        <f>IF(OR(A23="",B23=""),"",IF(O23="Erfolgreich",0,MAX(0,TODAY()-B23)))</f>
        <v/>
      </c>
      <c r="T23" s="26" t="n"/>
      <c r="U23" s="27">
        <f>IF(OR(A23="",I23="",T23=""),"",IFERROR(I23*T23,0))</f>
        <v/>
      </c>
      <c r="V23" s="4" t="n"/>
      <c r="W23" s="7">
        <f>IF(A23="","",IF(OR(O23="Erfolgreich",O23="Abgelehnt",O23="Inaktiv"),"Kein Kontakt erforderlich",IF(R23="","Termin ausstehend",IF(R23&lt;TODAY(),"Kontakt überfällig",IF(R23&lt;=TODAY()+7,"Kontakt fällig","Termin geplant")))))</f>
        <v/>
      </c>
    </row>
    <row r="24" ht="34" customHeight="1">
      <c r="A24" s="2" t="n"/>
      <c r="B24" s="24" t="n"/>
      <c r="C24" s="4" t="n"/>
      <c r="D24" s="4" t="n"/>
      <c r="E24" s="4" t="n"/>
      <c r="F24" s="4" t="n"/>
      <c r="G24" s="4" t="n"/>
      <c r="H24" s="2" t="n"/>
      <c r="I24" s="25" t="n"/>
      <c r="J24" s="2" t="n"/>
      <c r="K24" s="26" t="n"/>
      <c r="L24" s="2" t="n"/>
      <c r="M24" s="2" t="n"/>
      <c r="N24" s="2" t="n"/>
      <c r="O24" s="2" t="n"/>
      <c r="P24" s="2" t="n"/>
      <c r="Q24" s="24" t="n"/>
      <c r="R24" s="24" t="n"/>
      <c r="S24" s="7">
        <f>IF(OR(A24="",B24=""),"",IF(O24="Erfolgreich",0,MAX(0,TODAY()-B24)))</f>
        <v/>
      </c>
      <c r="T24" s="26" t="n"/>
      <c r="U24" s="27">
        <f>IF(OR(A24="",I24="",T24=""),"",IFERROR(I24*T24,0))</f>
        <v/>
      </c>
      <c r="V24" s="4" t="n"/>
      <c r="W24" s="7">
        <f>IF(A24="","",IF(OR(O24="Erfolgreich",O24="Abgelehnt",O24="Inaktiv"),"Kein Kontakt erforderlich",IF(R24="","Termin ausstehend",IF(R24&lt;TODAY(),"Kontakt überfällig",IF(R24&lt;=TODAY()+7,"Kontakt fällig","Termin geplant")))))</f>
        <v/>
      </c>
    </row>
    <row r="25" ht="34" customHeight="1">
      <c r="A25" s="2" t="n"/>
      <c r="B25" s="24" t="n"/>
      <c r="C25" s="4" t="n"/>
      <c r="D25" s="4" t="n"/>
      <c r="E25" s="4" t="n"/>
      <c r="F25" s="4" t="n"/>
      <c r="G25" s="4" t="n"/>
      <c r="H25" s="2" t="n"/>
      <c r="I25" s="25" t="n"/>
      <c r="J25" s="2" t="n"/>
      <c r="K25" s="26" t="n"/>
      <c r="L25" s="2" t="n"/>
      <c r="M25" s="2" t="n"/>
      <c r="N25" s="2" t="n"/>
      <c r="O25" s="2" t="n"/>
      <c r="P25" s="2" t="n"/>
      <c r="Q25" s="24" t="n"/>
      <c r="R25" s="24" t="n"/>
      <c r="S25" s="7">
        <f>IF(OR(A25="",B25=""),"",IF(O25="Erfolgreich",0,MAX(0,TODAY()-B25)))</f>
        <v/>
      </c>
      <c r="T25" s="26" t="n"/>
      <c r="U25" s="27">
        <f>IF(OR(A25="",I25="",T25=""),"",IFERROR(I25*T25,0))</f>
        <v/>
      </c>
      <c r="V25" s="4" t="n"/>
      <c r="W25" s="7">
        <f>IF(A25="","",IF(OR(O25="Erfolgreich",O25="Abgelehnt",O25="Inaktiv"),"Kein Kontakt erforderlich",IF(R25="","Termin ausstehend",IF(R25&lt;TODAY(),"Kontakt überfällig",IF(R25&lt;=TODAY()+7,"Kontakt fällig","Termin geplant")))))</f>
        <v/>
      </c>
    </row>
    <row r="26" ht="34" customHeight="1">
      <c r="A26" s="2" t="n"/>
      <c r="B26" s="24" t="n"/>
      <c r="C26" s="4" t="n"/>
      <c r="D26" s="4" t="n"/>
      <c r="E26" s="4" t="n"/>
      <c r="F26" s="4" t="n"/>
      <c r="G26" s="4" t="n"/>
      <c r="H26" s="2" t="n"/>
      <c r="I26" s="25" t="n"/>
      <c r="J26" s="2" t="n"/>
      <c r="K26" s="26" t="n"/>
      <c r="L26" s="2" t="n"/>
      <c r="M26" s="2" t="n"/>
      <c r="N26" s="2" t="n"/>
      <c r="O26" s="2" t="n"/>
      <c r="P26" s="2" t="n"/>
      <c r="Q26" s="24" t="n"/>
      <c r="R26" s="24" t="n"/>
      <c r="S26" s="7">
        <f>IF(OR(A26="",B26=""),"",IF(O26="Erfolgreich",0,MAX(0,TODAY()-B26)))</f>
        <v/>
      </c>
      <c r="T26" s="26" t="n"/>
      <c r="U26" s="27">
        <f>IF(OR(A26="",I26="",T26=""),"",IFERROR(I26*T26,0))</f>
        <v/>
      </c>
      <c r="V26" s="4" t="n"/>
      <c r="W26" s="7">
        <f>IF(A26="","",IF(OR(O26="Erfolgreich",O26="Abgelehnt",O26="Inaktiv"),"Kein Kontakt erforderlich",IF(R26="","Termin ausstehend",IF(R26&lt;TODAY(),"Kontakt überfällig",IF(R26&lt;=TODAY()+7,"Kontakt fällig","Termin geplant")))))</f>
        <v/>
      </c>
    </row>
    <row r="27" ht="34" customHeight="1">
      <c r="A27" s="2" t="n"/>
      <c r="B27" s="24" t="n"/>
      <c r="C27" s="4" t="n"/>
      <c r="D27" s="4" t="n"/>
      <c r="E27" s="4" t="n"/>
      <c r="F27" s="4" t="n"/>
      <c r="G27" s="4" t="n"/>
      <c r="H27" s="2" t="n"/>
      <c r="I27" s="25" t="n"/>
      <c r="J27" s="2" t="n"/>
      <c r="K27" s="26" t="n"/>
      <c r="L27" s="2" t="n"/>
      <c r="M27" s="2" t="n"/>
      <c r="N27" s="2" t="n"/>
      <c r="O27" s="2" t="n"/>
      <c r="P27" s="2" t="n"/>
      <c r="Q27" s="24" t="n"/>
      <c r="R27" s="24" t="n"/>
      <c r="S27" s="7">
        <f>IF(OR(A27="",B27=""),"",IF(O27="Erfolgreich",0,MAX(0,TODAY()-B27)))</f>
        <v/>
      </c>
      <c r="T27" s="26" t="n"/>
      <c r="U27" s="27">
        <f>IF(OR(A27="",I27="",T27=""),"",IFERROR(I27*T27,0))</f>
        <v/>
      </c>
      <c r="V27" s="4" t="n"/>
      <c r="W27" s="7">
        <f>IF(A27="","",IF(OR(O27="Erfolgreich",O27="Abgelehnt",O27="Inaktiv"),"Kein Kontakt erforderlich",IF(R27="","Termin ausstehend",IF(R27&lt;TODAY(),"Kontakt überfällig",IF(R27&lt;=TODAY()+7,"Kontakt fällig","Termin geplant")))))</f>
        <v/>
      </c>
    </row>
    <row r="28" ht="34" customHeight="1">
      <c r="A28" s="2" t="n"/>
      <c r="B28" s="24" t="n"/>
      <c r="C28" s="4" t="n"/>
      <c r="D28" s="4" t="n"/>
      <c r="E28" s="4" t="n"/>
      <c r="F28" s="4" t="n"/>
      <c r="G28" s="4" t="n"/>
      <c r="H28" s="2" t="n"/>
      <c r="I28" s="25" t="n"/>
      <c r="J28" s="2" t="n"/>
      <c r="K28" s="26" t="n"/>
      <c r="L28" s="2" t="n"/>
      <c r="M28" s="2" t="n"/>
      <c r="N28" s="2" t="n"/>
      <c r="O28" s="2" t="n"/>
      <c r="P28" s="2" t="n"/>
      <c r="Q28" s="24" t="n"/>
      <c r="R28" s="24" t="n"/>
      <c r="S28" s="7">
        <f>IF(OR(A28="",B28=""),"",IF(O28="Erfolgreich",0,MAX(0,TODAY()-B28)))</f>
        <v/>
      </c>
      <c r="T28" s="26" t="n"/>
      <c r="U28" s="27">
        <f>IF(OR(A28="",I28="",T28=""),"",IFERROR(I28*T28,0))</f>
        <v/>
      </c>
      <c r="V28" s="4" t="n"/>
      <c r="W28" s="7">
        <f>IF(A28="","",IF(OR(O28="Erfolgreich",O28="Abgelehnt",O28="Inaktiv"),"Kein Kontakt erforderlich",IF(R28="","Termin ausstehend",IF(R28&lt;TODAY(),"Kontakt überfällig",IF(R28&lt;=TODAY()+7,"Kontakt fällig","Termin geplant")))))</f>
        <v/>
      </c>
    </row>
    <row r="29" ht="34" customHeight="1">
      <c r="A29" s="2" t="n"/>
      <c r="B29" s="24" t="n"/>
      <c r="C29" s="4" t="n"/>
      <c r="D29" s="4" t="n"/>
      <c r="E29" s="4" t="n"/>
      <c r="F29" s="4" t="n"/>
      <c r="G29" s="4" t="n"/>
      <c r="H29" s="2" t="n"/>
      <c r="I29" s="25" t="n"/>
      <c r="J29" s="2" t="n"/>
      <c r="K29" s="26" t="n"/>
      <c r="L29" s="2" t="n"/>
      <c r="M29" s="2" t="n"/>
      <c r="N29" s="2" t="n"/>
      <c r="O29" s="2" t="n"/>
      <c r="P29" s="2" t="n"/>
      <c r="Q29" s="24" t="n"/>
      <c r="R29" s="24" t="n"/>
      <c r="S29" s="7">
        <f>IF(OR(A29="",B29=""),"",IF(O29="Erfolgreich",0,MAX(0,TODAY()-B29)))</f>
        <v/>
      </c>
      <c r="T29" s="26" t="n"/>
      <c r="U29" s="27">
        <f>IF(OR(A29="",I29="",T29=""),"",IFERROR(I29*T29,0))</f>
        <v/>
      </c>
      <c r="V29" s="4" t="n"/>
      <c r="W29" s="7">
        <f>IF(A29="","",IF(OR(O29="Erfolgreich",O29="Abgelehnt",O29="Inaktiv"),"Kein Kontakt erforderlich",IF(R29="","Termin ausstehend",IF(R29&lt;TODAY(),"Kontakt überfällig",IF(R29&lt;=TODAY()+7,"Kontakt fällig","Termin geplant")))))</f>
        <v/>
      </c>
    </row>
    <row r="30" ht="34" customHeight="1">
      <c r="A30" s="2" t="n"/>
      <c r="B30" s="24" t="n"/>
      <c r="C30" s="4" t="n"/>
      <c r="D30" s="4" t="n"/>
      <c r="E30" s="4" t="n"/>
      <c r="F30" s="4" t="n"/>
      <c r="G30" s="4" t="n"/>
      <c r="H30" s="2" t="n"/>
      <c r="I30" s="25" t="n"/>
      <c r="J30" s="2" t="n"/>
      <c r="K30" s="26" t="n"/>
      <c r="L30" s="2" t="n"/>
      <c r="M30" s="2" t="n"/>
      <c r="N30" s="2" t="n"/>
      <c r="O30" s="2" t="n"/>
      <c r="P30" s="2" t="n"/>
      <c r="Q30" s="24" t="n"/>
      <c r="R30" s="24" t="n"/>
      <c r="S30" s="7">
        <f>IF(OR(A30="",B30=""),"",IF(O30="Erfolgreich",0,MAX(0,TODAY()-B30)))</f>
        <v/>
      </c>
      <c r="T30" s="26" t="n"/>
      <c r="U30" s="27">
        <f>IF(OR(A30="",I30="",T30=""),"",IFERROR(I30*T30,0))</f>
        <v/>
      </c>
      <c r="V30" s="4" t="n"/>
      <c r="W30" s="7">
        <f>IF(A30="","",IF(OR(O30="Erfolgreich",O30="Abgelehnt",O30="Inaktiv"),"Kein Kontakt erforderlich",IF(R30="","Termin ausstehend",IF(R30&lt;TODAY(),"Kontakt überfällig",IF(R30&lt;=TODAY()+7,"Kontakt fällig","Termin geplant")))))</f>
        <v/>
      </c>
    </row>
    <row r="31" ht="34" customHeight="1">
      <c r="A31" s="2" t="n"/>
      <c r="B31" s="24" t="n"/>
      <c r="C31" s="4" t="n"/>
      <c r="D31" s="4" t="n"/>
      <c r="E31" s="4" t="n"/>
      <c r="F31" s="4" t="n"/>
      <c r="G31" s="4" t="n"/>
      <c r="H31" s="2" t="n"/>
      <c r="I31" s="25" t="n"/>
      <c r="J31" s="2" t="n"/>
      <c r="K31" s="26" t="n"/>
      <c r="L31" s="2" t="n"/>
      <c r="M31" s="2" t="n"/>
      <c r="N31" s="2" t="n"/>
      <c r="O31" s="2" t="n"/>
      <c r="P31" s="2" t="n"/>
      <c r="Q31" s="24" t="n"/>
      <c r="R31" s="24" t="n"/>
      <c r="S31" s="7">
        <f>IF(OR(A31="",B31=""),"",IF(O31="Erfolgreich",0,MAX(0,TODAY()-B31)))</f>
        <v/>
      </c>
      <c r="T31" s="26" t="n"/>
      <c r="U31" s="27">
        <f>IF(OR(A31="",I31="",T31=""),"",IFERROR(I31*T31,0))</f>
        <v/>
      </c>
      <c r="V31" s="4" t="n"/>
      <c r="W31" s="7">
        <f>IF(A31="","",IF(OR(O31="Erfolgreich",O31="Abgelehnt",O31="Inaktiv"),"Kein Kontakt erforderlich",IF(R31="","Termin ausstehend",IF(R31&lt;TODAY(),"Kontakt überfällig",IF(R31&lt;=TODAY()+7,"Kontakt fällig","Termin geplant")))))</f>
        <v/>
      </c>
    </row>
    <row r="32" ht="34" customHeight="1">
      <c r="A32" s="2" t="n"/>
      <c r="B32" s="24" t="n"/>
      <c r="C32" s="4" t="n"/>
      <c r="D32" s="4" t="n"/>
      <c r="E32" s="4" t="n"/>
      <c r="F32" s="4" t="n"/>
      <c r="G32" s="4" t="n"/>
      <c r="H32" s="2" t="n"/>
      <c r="I32" s="25" t="n"/>
      <c r="J32" s="2" t="n"/>
      <c r="K32" s="26" t="n"/>
      <c r="L32" s="2" t="n"/>
      <c r="M32" s="2" t="n"/>
      <c r="N32" s="2" t="n"/>
      <c r="O32" s="2" t="n"/>
      <c r="P32" s="2" t="n"/>
      <c r="Q32" s="24" t="n"/>
      <c r="R32" s="24" t="n"/>
      <c r="S32" s="7">
        <f>IF(OR(A32="",B32=""),"",IF(O32="Erfolgreich",0,MAX(0,TODAY()-B32)))</f>
        <v/>
      </c>
      <c r="T32" s="26" t="n"/>
      <c r="U32" s="27">
        <f>IF(OR(A32="",I32="",T32=""),"",IFERROR(I32*T32,0))</f>
        <v/>
      </c>
      <c r="V32" s="4" t="n"/>
      <c r="W32" s="7">
        <f>IF(A32="","",IF(OR(O32="Erfolgreich",O32="Abgelehnt",O32="Inaktiv"),"Kein Kontakt erforderlich",IF(R32="","Termin ausstehend",IF(R32&lt;TODAY(),"Kontakt überfällig",IF(R32&lt;=TODAY()+7,"Kontakt fällig","Termin geplant")))))</f>
        <v/>
      </c>
    </row>
    <row r="33" ht="34" customHeight="1">
      <c r="A33" s="2" t="n"/>
      <c r="B33" s="24" t="n"/>
      <c r="C33" s="4" t="n"/>
      <c r="D33" s="4" t="n"/>
      <c r="E33" s="4" t="n"/>
      <c r="F33" s="4" t="n"/>
      <c r="G33" s="4" t="n"/>
      <c r="H33" s="2" t="n"/>
      <c r="I33" s="25" t="n"/>
      <c r="J33" s="2" t="n"/>
      <c r="K33" s="26" t="n"/>
      <c r="L33" s="2" t="n"/>
      <c r="M33" s="2" t="n"/>
      <c r="N33" s="2" t="n"/>
      <c r="O33" s="2" t="n"/>
      <c r="P33" s="2" t="n"/>
      <c r="Q33" s="24" t="n"/>
      <c r="R33" s="24" t="n"/>
      <c r="S33" s="7">
        <f>IF(OR(A33="",B33=""),"",IF(O33="Erfolgreich",0,MAX(0,TODAY()-B33)))</f>
        <v/>
      </c>
      <c r="T33" s="26" t="n"/>
      <c r="U33" s="27">
        <f>IF(OR(A33="",I33="",T33=""),"",IFERROR(I33*T33,0))</f>
        <v/>
      </c>
      <c r="V33" s="4" t="n"/>
      <c r="W33" s="7">
        <f>IF(A33="","",IF(OR(O33="Erfolgreich",O33="Abgelehnt",O33="Inaktiv"),"Kein Kontakt erforderlich",IF(R33="","Termin ausstehend",IF(R33&lt;TODAY(),"Kontakt überfällig",IF(R33&lt;=TODAY()+7,"Kontakt fällig","Termin geplant")))))</f>
        <v/>
      </c>
    </row>
    <row r="34" ht="34" customHeight="1">
      <c r="A34" s="2" t="n"/>
      <c r="B34" s="24" t="n"/>
      <c r="C34" s="4" t="n"/>
      <c r="D34" s="4" t="n"/>
      <c r="E34" s="4" t="n"/>
      <c r="F34" s="4" t="n"/>
      <c r="G34" s="4" t="n"/>
      <c r="H34" s="2" t="n"/>
      <c r="I34" s="25" t="n"/>
      <c r="J34" s="2" t="n"/>
      <c r="K34" s="26" t="n"/>
      <c r="L34" s="2" t="n"/>
      <c r="M34" s="2" t="n"/>
      <c r="N34" s="2" t="n"/>
      <c r="O34" s="2" t="n"/>
      <c r="P34" s="2" t="n"/>
      <c r="Q34" s="24" t="n"/>
      <c r="R34" s="24" t="n"/>
      <c r="S34" s="7">
        <f>IF(OR(A34="",B34=""),"",IF(O34="Erfolgreich",0,MAX(0,TODAY()-B34)))</f>
        <v/>
      </c>
      <c r="T34" s="26" t="n"/>
      <c r="U34" s="27">
        <f>IF(OR(A34="",I34="",T34=""),"",IFERROR(I34*T34,0))</f>
        <v/>
      </c>
      <c r="V34" s="4" t="n"/>
      <c r="W34" s="7">
        <f>IF(A34="","",IF(OR(O34="Erfolgreich",O34="Abgelehnt",O34="Inaktiv"),"Kein Kontakt erforderlich",IF(R34="","Termin ausstehend",IF(R34&lt;TODAY(),"Kontakt überfällig",IF(R34&lt;=TODAY()+7,"Kontakt fällig","Termin geplant")))))</f>
        <v/>
      </c>
    </row>
    <row r="35" ht="34" customHeight="1">
      <c r="A35" s="2" t="n"/>
      <c r="B35" s="24" t="n"/>
      <c r="C35" s="4" t="n"/>
      <c r="D35" s="4" t="n"/>
      <c r="E35" s="4" t="n"/>
      <c r="F35" s="4" t="n"/>
      <c r="G35" s="4" t="n"/>
      <c r="H35" s="2" t="n"/>
      <c r="I35" s="25" t="n"/>
      <c r="J35" s="2" t="n"/>
      <c r="K35" s="26" t="n"/>
      <c r="L35" s="2" t="n"/>
      <c r="M35" s="2" t="n"/>
      <c r="N35" s="2" t="n"/>
      <c r="O35" s="2" t="n"/>
      <c r="P35" s="2" t="n"/>
      <c r="Q35" s="24" t="n"/>
      <c r="R35" s="24" t="n"/>
      <c r="S35" s="7">
        <f>IF(OR(A35="",B35=""),"",IF(O35="Erfolgreich",0,MAX(0,TODAY()-B35)))</f>
        <v/>
      </c>
      <c r="T35" s="26" t="n"/>
      <c r="U35" s="27">
        <f>IF(OR(A35="",I35="",T35=""),"",IFERROR(I35*T35,0))</f>
        <v/>
      </c>
      <c r="V35" s="4" t="n"/>
      <c r="W35" s="7">
        <f>IF(A35="","",IF(OR(O35="Erfolgreich",O35="Abgelehnt",O35="Inaktiv"),"Kein Kontakt erforderlich",IF(R35="","Termin ausstehend",IF(R35&lt;TODAY(),"Kontakt überfällig",IF(R35&lt;=TODAY()+7,"Kontakt fällig","Termin geplant")))))</f>
        <v/>
      </c>
    </row>
    <row r="36" ht="34" customHeight="1">
      <c r="A36" s="2" t="n"/>
      <c r="B36" s="24" t="n"/>
      <c r="C36" s="4" t="n"/>
      <c r="D36" s="4" t="n"/>
      <c r="E36" s="4" t="n"/>
      <c r="F36" s="4" t="n"/>
      <c r="G36" s="4" t="n"/>
      <c r="H36" s="2" t="n"/>
      <c r="I36" s="25" t="n"/>
      <c r="J36" s="2" t="n"/>
      <c r="K36" s="26" t="n"/>
      <c r="L36" s="2" t="n"/>
      <c r="M36" s="2" t="n"/>
      <c r="N36" s="2" t="n"/>
      <c r="O36" s="2" t="n"/>
      <c r="P36" s="2" t="n"/>
      <c r="Q36" s="24" t="n"/>
      <c r="R36" s="24" t="n"/>
      <c r="S36" s="7">
        <f>IF(OR(A36="",B36=""),"",IF(O36="Erfolgreich",0,MAX(0,TODAY()-B36)))</f>
        <v/>
      </c>
      <c r="T36" s="26" t="n"/>
      <c r="U36" s="27">
        <f>IF(OR(A36="",I36="",T36=""),"",IFERROR(I36*T36,0))</f>
        <v/>
      </c>
      <c r="V36" s="4" t="n"/>
      <c r="W36" s="7">
        <f>IF(A36="","",IF(OR(O36="Erfolgreich",O36="Abgelehnt",O36="Inaktiv"),"Kein Kontakt erforderlich",IF(R36="","Termin ausstehend",IF(R36&lt;TODAY(),"Kontakt überfällig",IF(R36&lt;=TODAY()+7,"Kontakt fällig","Termin geplant")))))</f>
        <v/>
      </c>
    </row>
    <row r="37" ht="34" customHeight="1">
      <c r="A37" s="2" t="n"/>
      <c r="B37" s="24" t="n"/>
      <c r="C37" s="4" t="n"/>
      <c r="D37" s="4" t="n"/>
      <c r="E37" s="4" t="n"/>
      <c r="F37" s="4" t="n"/>
      <c r="G37" s="4" t="n"/>
      <c r="H37" s="2" t="n"/>
      <c r="I37" s="25" t="n"/>
      <c r="J37" s="2" t="n"/>
      <c r="K37" s="26" t="n"/>
      <c r="L37" s="2" t="n"/>
      <c r="M37" s="2" t="n"/>
      <c r="N37" s="2" t="n"/>
      <c r="O37" s="2" t="n"/>
      <c r="P37" s="2" t="n"/>
      <c r="Q37" s="24" t="n"/>
      <c r="R37" s="24" t="n"/>
      <c r="S37" s="7">
        <f>IF(OR(A37="",B37=""),"",IF(O37="Erfolgreich",0,MAX(0,TODAY()-B37)))</f>
        <v/>
      </c>
      <c r="T37" s="26" t="n"/>
      <c r="U37" s="27">
        <f>IF(OR(A37="",I37="",T37=""),"",IFERROR(I37*T37,0))</f>
        <v/>
      </c>
      <c r="V37" s="4" t="n"/>
      <c r="W37" s="7">
        <f>IF(A37="","",IF(OR(O37="Erfolgreich",O37="Abgelehnt",O37="Inaktiv"),"Kein Kontakt erforderlich",IF(R37="","Termin ausstehend",IF(R37&lt;TODAY(),"Kontakt überfällig",IF(R37&lt;=TODAY()+7,"Kontakt fällig","Termin geplant")))))</f>
        <v/>
      </c>
    </row>
    <row r="38" ht="34" customHeight="1">
      <c r="A38" s="2" t="n"/>
      <c r="B38" s="24" t="n"/>
      <c r="C38" s="4" t="n"/>
      <c r="D38" s="4" t="n"/>
      <c r="E38" s="4" t="n"/>
      <c r="F38" s="4" t="n"/>
      <c r="G38" s="4" t="n"/>
      <c r="H38" s="2" t="n"/>
      <c r="I38" s="25" t="n"/>
      <c r="J38" s="2" t="n"/>
      <c r="K38" s="26" t="n"/>
      <c r="L38" s="2" t="n"/>
      <c r="M38" s="2" t="n"/>
      <c r="N38" s="2" t="n"/>
      <c r="O38" s="2" t="n"/>
      <c r="P38" s="2" t="n"/>
      <c r="Q38" s="24" t="n"/>
      <c r="R38" s="24" t="n"/>
      <c r="S38" s="7">
        <f>IF(OR(A38="",B38=""),"",IF(O38="Erfolgreich",0,MAX(0,TODAY()-B38)))</f>
        <v/>
      </c>
      <c r="T38" s="26" t="n"/>
      <c r="U38" s="27">
        <f>IF(OR(A38="",I38="",T38=""),"",IFERROR(I38*T38,0))</f>
        <v/>
      </c>
      <c r="V38" s="4" t="n"/>
      <c r="W38" s="7">
        <f>IF(A38="","",IF(OR(O38="Erfolgreich",O38="Abgelehnt",O38="Inaktiv"),"Kein Kontakt erforderlich",IF(R38="","Termin ausstehend",IF(R38&lt;TODAY(),"Kontakt überfällig",IF(R38&lt;=TODAY()+7,"Kontakt fällig","Termin geplant")))))</f>
        <v/>
      </c>
    </row>
    <row r="39" ht="34" customHeight="1">
      <c r="A39" s="2" t="n"/>
      <c r="B39" s="24" t="n"/>
      <c r="C39" s="4" t="n"/>
      <c r="D39" s="4" t="n"/>
      <c r="E39" s="4" t="n"/>
      <c r="F39" s="4" t="n"/>
      <c r="G39" s="4" t="n"/>
      <c r="H39" s="2" t="n"/>
      <c r="I39" s="25" t="n"/>
      <c r="J39" s="2" t="n"/>
      <c r="K39" s="26" t="n"/>
      <c r="L39" s="2" t="n"/>
      <c r="M39" s="2" t="n"/>
      <c r="N39" s="2" t="n"/>
      <c r="O39" s="2" t="n"/>
      <c r="P39" s="2" t="n"/>
      <c r="Q39" s="24" t="n"/>
      <c r="R39" s="24" t="n"/>
      <c r="S39" s="7">
        <f>IF(OR(A39="",B39=""),"",IF(O39="Erfolgreich",0,MAX(0,TODAY()-B39)))</f>
        <v/>
      </c>
      <c r="T39" s="26" t="n"/>
      <c r="U39" s="27">
        <f>IF(OR(A39="",I39="",T39=""),"",IFERROR(I39*T39,0))</f>
        <v/>
      </c>
      <c r="V39" s="4" t="n"/>
      <c r="W39" s="7">
        <f>IF(A39="","",IF(OR(O39="Erfolgreich",O39="Abgelehnt",O39="Inaktiv"),"Kein Kontakt erforderlich",IF(R39="","Termin ausstehend",IF(R39&lt;TODAY(),"Kontakt überfällig",IF(R39&lt;=TODAY()+7,"Kontakt fällig","Termin geplant")))))</f>
        <v/>
      </c>
    </row>
    <row r="40" ht="34" customHeight="1">
      <c r="A40" s="2" t="n"/>
      <c r="B40" s="24" t="n"/>
      <c r="C40" s="4" t="n"/>
      <c r="D40" s="4" t="n"/>
      <c r="E40" s="4" t="n"/>
      <c r="F40" s="4" t="n"/>
      <c r="G40" s="4" t="n"/>
      <c r="H40" s="2" t="n"/>
      <c r="I40" s="25" t="n"/>
      <c r="J40" s="2" t="n"/>
      <c r="K40" s="26" t="n"/>
      <c r="L40" s="2" t="n"/>
      <c r="M40" s="2" t="n"/>
      <c r="N40" s="2" t="n"/>
      <c r="O40" s="2" t="n"/>
      <c r="P40" s="2" t="n"/>
      <c r="Q40" s="24" t="n"/>
      <c r="R40" s="24" t="n"/>
      <c r="S40" s="7">
        <f>IF(OR(A40="",B40=""),"",IF(O40="Erfolgreich",0,MAX(0,TODAY()-B40)))</f>
        <v/>
      </c>
      <c r="T40" s="26" t="n"/>
      <c r="U40" s="27">
        <f>IF(OR(A40="",I40="",T40=""),"",IFERROR(I40*T40,0))</f>
        <v/>
      </c>
      <c r="V40" s="4" t="n"/>
      <c r="W40" s="7">
        <f>IF(A40="","",IF(OR(O40="Erfolgreich",O40="Abgelehnt",O40="Inaktiv"),"Kein Kontakt erforderlich",IF(R40="","Termin ausstehend",IF(R40&lt;TODAY(),"Kontakt überfällig",IF(R40&lt;=TODAY()+7,"Kontakt fällig","Termin geplant")))))</f>
        <v/>
      </c>
    </row>
    <row r="41" ht="34" customHeight="1">
      <c r="A41" s="2" t="n"/>
      <c r="B41" s="24" t="n"/>
      <c r="C41" s="4" t="n"/>
      <c r="D41" s="4" t="n"/>
      <c r="E41" s="4" t="n"/>
      <c r="F41" s="4" t="n"/>
      <c r="G41" s="4" t="n"/>
      <c r="H41" s="2" t="n"/>
      <c r="I41" s="25" t="n"/>
      <c r="J41" s="2" t="n"/>
      <c r="K41" s="26" t="n"/>
      <c r="L41" s="2" t="n"/>
      <c r="M41" s="2" t="n"/>
      <c r="N41" s="2" t="n"/>
      <c r="O41" s="2" t="n"/>
      <c r="P41" s="2" t="n"/>
      <c r="Q41" s="24" t="n"/>
      <c r="R41" s="24" t="n"/>
      <c r="S41" s="7">
        <f>IF(OR(A41="",B41=""),"",IF(O41="Erfolgreich",0,MAX(0,TODAY()-B41)))</f>
        <v/>
      </c>
      <c r="T41" s="26" t="n"/>
      <c r="U41" s="27">
        <f>IF(OR(A41="",I41="",T41=""),"",IFERROR(I41*T41,0))</f>
        <v/>
      </c>
      <c r="V41" s="4" t="n"/>
      <c r="W41" s="7">
        <f>IF(A41="","",IF(OR(O41="Erfolgreich",O41="Abgelehnt",O41="Inaktiv"),"Kein Kontakt erforderlich",IF(R41="","Termin ausstehend",IF(R41&lt;TODAY(),"Kontakt überfällig",IF(R41&lt;=TODAY()+7,"Kontakt fällig","Termin geplant")))))</f>
        <v/>
      </c>
    </row>
    <row r="42" ht="34" customHeight="1">
      <c r="A42" s="2" t="n"/>
      <c r="B42" s="24" t="n"/>
      <c r="C42" s="4" t="n"/>
      <c r="D42" s="4" t="n"/>
      <c r="E42" s="4" t="n"/>
      <c r="F42" s="4" t="n"/>
      <c r="G42" s="4" t="n"/>
      <c r="H42" s="2" t="n"/>
      <c r="I42" s="25" t="n"/>
      <c r="J42" s="2" t="n"/>
      <c r="K42" s="26" t="n"/>
      <c r="L42" s="2" t="n"/>
      <c r="M42" s="2" t="n"/>
      <c r="N42" s="2" t="n"/>
      <c r="O42" s="2" t="n"/>
      <c r="P42" s="2" t="n"/>
      <c r="Q42" s="24" t="n"/>
      <c r="R42" s="24" t="n"/>
      <c r="S42" s="7">
        <f>IF(OR(A42="",B42=""),"",IF(O42="Erfolgreich",0,MAX(0,TODAY()-B42)))</f>
        <v/>
      </c>
      <c r="T42" s="26" t="n"/>
      <c r="U42" s="27">
        <f>IF(OR(A42="",I42="",T42=""),"",IFERROR(I42*T42,0))</f>
        <v/>
      </c>
      <c r="V42" s="4" t="n"/>
      <c r="W42" s="7">
        <f>IF(A42="","",IF(OR(O42="Erfolgreich",O42="Abgelehnt",O42="Inaktiv"),"Kein Kontakt erforderlich",IF(R42="","Termin ausstehend",IF(R42&lt;TODAY(),"Kontakt überfällig",IF(R42&lt;=TODAY()+7,"Kontakt fällig","Termin geplant")))))</f>
        <v/>
      </c>
    </row>
    <row r="43" ht="34" customHeight="1">
      <c r="A43" s="2" t="n"/>
      <c r="B43" s="24" t="n"/>
      <c r="C43" s="4" t="n"/>
      <c r="D43" s="4" t="n"/>
      <c r="E43" s="4" t="n"/>
      <c r="F43" s="4" t="n"/>
      <c r="G43" s="4" t="n"/>
      <c r="H43" s="2" t="n"/>
      <c r="I43" s="25" t="n"/>
      <c r="J43" s="2" t="n"/>
      <c r="K43" s="26" t="n"/>
      <c r="L43" s="2" t="n"/>
      <c r="M43" s="2" t="n"/>
      <c r="N43" s="2" t="n"/>
      <c r="O43" s="2" t="n"/>
      <c r="P43" s="2" t="n"/>
      <c r="Q43" s="24" t="n"/>
      <c r="R43" s="24" t="n"/>
      <c r="S43" s="7">
        <f>IF(OR(A43="",B43=""),"",IF(O43="Erfolgreich",0,MAX(0,TODAY()-B43)))</f>
        <v/>
      </c>
      <c r="T43" s="26" t="n"/>
      <c r="U43" s="27">
        <f>IF(OR(A43="",I43="",T43=""),"",IFERROR(I43*T43,0))</f>
        <v/>
      </c>
      <c r="V43" s="4" t="n"/>
      <c r="W43" s="7">
        <f>IF(A43="","",IF(OR(O43="Erfolgreich",O43="Abgelehnt",O43="Inaktiv"),"Kein Kontakt erforderlich",IF(R43="","Termin ausstehend",IF(R43&lt;TODAY(),"Kontakt überfällig",IF(R43&lt;=TODAY()+7,"Kontakt fällig","Termin geplant")))))</f>
        <v/>
      </c>
    </row>
    <row r="44" ht="34" customHeight="1">
      <c r="A44" s="2" t="n"/>
      <c r="B44" s="24" t="n"/>
      <c r="C44" s="4" t="n"/>
      <c r="D44" s="4" t="n"/>
      <c r="E44" s="4" t="n"/>
      <c r="F44" s="4" t="n"/>
      <c r="G44" s="4" t="n"/>
      <c r="H44" s="2" t="n"/>
      <c r="I44" s="25" t="n"/>
      <c r="J44" s="2" t="n"/>
      <c r="K44" s="26" t="n"/>
      <c r="L44" s="2" t="n"/>
      <c r="M44" s="2" t="n"/>
      <c r="N44" s="2" t="n"/>
      <c r="O44" s="2" t="n"/>
      <c r="P44" s="2" t="n"/>
      <c r="Q44" s="24" t="n"/>
      <c r="R44" s="24" t="n"/>
      <c r="S44" s="7">
        <f>IF(OR(A44="",B44=""),"",IF(O44="Erfolgreich",0,MAX(0,TODAY()-B44)))</f>
        <v/>
      </c>
      <c r="T44" s="26" t="n"/>
      <c r="U44" s="27">
        <f>IF(OR(A44="",I44="",T44=""),"",IFERROR(I44*T44,0))</f>
        <v/>
      </c>
      <c r="V44" s="4" t="n"/>
      <c r="W44" s="7">
        <f>IF(A44="","",IF(OR(O44="Erfolgreich",O44="Abgelehnt",O44="Inaktiv"),"Kein Kontakt erforderlich",IF(R44="","Termin ausstehend",IF(R44&lt;TODAY(),"Kontakt überfällig",IF(R44&lt;=TODAY()+7,"Kontakt fällig","Termin geplant")))))</f>
        <v/>
      </c>
    </row>
    <row r="45" ht="34" customHeight="1">
      <c r="A45" s="2" t="n"/>
      <c r="B45" s="24" t="n"/>
      <c r="C45" s="4" t="n"/>
      <c r="D45" s="4" t="n"/>
      <c r="E45" s="4" t="n"/>
      <c r="F45" s="4" t="n"/>
      <c r="G45" s="4" t="n"/>
      <c r="H45" s="2" t="n"/>
      <c r="I45" s="25" t="n"/>
      <c r="J45" s="2" t="n"/>
      <c r="K45" s="26" t="n"/>
      <c r="L45" s="2" t="n"/>
      <c r="M45" s="2" t="n"/>
      <c r="N45" s="2" t="n"/>
      <c r="O45" s="2" t="n"/>
      <c r="P45" s="2" t="n"/>
      <c r="Q45" s="24" t="n"/>
      <c r="R45" s="24" t="n"/>
      <c r="S45" s="7">
        <f>IF(OR(A45="",B45=""),"",IF(O45="Erfolgreich",0,MAX(0,TODAY()-B45)))</f>
        <v/>
      </c>
      <c r="T45" s="26" t="n"/>
      <c r="U45" s="27">
        <f>IF(OR(A45="",I45="",T45=""),"",IFERROR(I45*T45,0))</f>
        <v/>
      </c>
      <c r="V45" s="4" t="n"/>
      <c r="W45" s="7">
        <f>IF(A45="","",IF(OR(O45="Erfolgreich",O45="Abgelehnt",O45="Inaktiv"),"Kein Kontakt erforderlich",IF(R45="","Termin ausstehend",IF(R45&lt;TODAY(),"Kontakt überfällig",IF(R45&lt;=TODAY()+7,"Kontakt fällig","Termin geplant")))))</f>
        <v/>
      </c>
    </row>
    <row r="46" ht="34" customHeight="1">
      <c r="A46" s="2" t="n"/>
      <c r="B46" s="24" t="n"/>
      <c r="C46" s="4" t="n"/>
      <c r="D46" s="4" t="n"/>
      <c r="E46" s="4" t="n"/>
      <c r="F46" s="4" t="n"/>
      <c r="G46" s="4" t="n"/>
      <c r="H46" s="2" t="n"/>
      <c r="I46" s="25" t="n"/>
      <c r="J46" s="2" t="n"/>
      <c r="K46" s="26" t="n"/>
      <c r="L46" s="2" t="n"/>
      <c r="M46" s="2" t="n"/>
      <c r="N46" s="2" t="n"/>
      <c r="O46" s="2" t="n"/>
      <c r="P46" s="2" t="n"/>
      <c r="Q46" s="24" t="n"/>
      <c r="R46" s="24" t="n"/>
      <c r="S46" s="7">
        <f>IF(OR(A46="",B46=""),"",IF(O46="Erfolgreich",0,MAX(0,TODAY()-B46)))</f>
        <v/>
      </c>
      <c r="T46" s="26" t="n"/>
      <c r="U46" s="27">
        <f>IF(OR(A46="",I46="",T46=""),"",IFERROR(I46*T46,0))</f>
        <v/>
      </c>
      <c r="V46" s="4" t="n"/>
      <c r="W46" s="7">
        <f>IF(A46="","",IF(OR(O46="Erfolgreich",O46="Abgelehnt",O46="Inaktiv"),"Kein Kontakt erforderlich",IF(R46="","Termin ausstehend",IF(R46&lt;TODAY(),"Kontakt überfällig",IF(R46&lt;=TODAY()+7,"Kontakt fällig","Termin geplant")))))</f>
        <v/>
      </c>
    </row>
    <row r="47" ht="34" customHeight="1">
      <c r="A47" s="2" t="n"/>
      <c r="B47" s="24" t="n"/>
      <c r="C47" s="4" t="n"/>
      <c r="D47" s="4" t="n"/>
      <c r="E47" s="4" t="n"/>
      <c r="F47" s="4" t="n"/>
      <c r="G47" s="4" t="n"/>
      <c r="H47" s="2" t="n"/>
      <c r="I47" s="25" t="n"/>
      <c r="J47" s="2" t="n"/>
      <c r="K47" s="26" t="n"/>
      <c r="L47" s="2" t="n"/>
      <c r="M47" s="2" t="n"/>
      <c r="N47" s="2" t="n"/>
      <c r="O47" s="2" t="n"/>
      <c r="P47" s="2" t="n"/>
      <c r="Q47" s="24" t="n"/>
      <c r="R47" s="24" t="n"/>
      <c r="S47" s="7">
        <f>IF(OR(A47="",B47=""),"",IF(O47="Erfolgreich",0,MAX(0,TODAY()-B47)))</f>
        <v/>
      </c>
      <c r="T47" s="26" t="n"/>
      <c r="U47" s="27">
        <f>IF(OR(A47="",I47="",T47=""),"",IFERROR(I47*T47,0))</f>
        <v/>
      </c>
      <c r="V47" s="4" t="n"/>
      <c r="W47" s="7">
        <f>IF(A47="","",IF(OR(O47="Erfolgreich",O47="Abgelehnt",O47="Inaktiv"),"Kein Kontakt erforderlich",IF(R47="","Termin ausstehend",IF(R47&lt;TODAY(),"Kontakt überfällig",IF(R47&lt;=TODAY()+7,"Kontakt fällig","Termin geplant")))))</f>
        <v/>
      </c>
    </row>
    <row r="48" ht="34" customHeight="1">
      <c r="A48" s="2" t="n"/>
      <c r="B48" s="24" t="n"/>
      <c r="C48" s="4" t="n"/>
      <c r="D48" s="4" t="n"/>
      <c r="E48" s="4" t="n"/>
      <c r="F48" s="4" t="n"/>
      <c r="G48" s="4" t="n"/>
      <c r="H48" s="2" t="n"/>
      <c r="I48" s="25" t="n"/>
      <c r="J48" s="2" t="n"/>
      <c r="K48" s="26" t="n"/>
      <c r="L48" s="2" t="n"/>
      <c r="M48" s="2" t="n"/>
      <c r="N48" s="2" t="n"/>
      <c r="O48" s="2" t="n"/>
      <c r="P48" s="2" t="n"/>
      <c r="Q48" s="24" t="n"/>
      <c r="R48" s="24" t="n"/>
      <c r="S48" s="7">
        <f>IF(OR(A48="",B48=""),"",IF(O48="Erfolgreich",0,MAX(0,TODAY()-B48)))</f>
        <v/>
      </c>
      <c r="T48" s="26" t="n"/>
      <c r="U48" s="27">
        <f>IF(OR(A48="",I48="",T48=""),"",IFERROR(I48*T48,0))</f>
        <v/>
      </c>
      <c r="V48" s="4" t="n"/>
      <c r="W48" s="7">
        <f>IF(A48="","",IF(OR(O48="Erfolgreich",O48="Abgelehnt",O48="Inaktiv"),"Kein Kontakt erforderlich",IF(R48="","Termin ausstehend",IF(R48&lt;TODAY(),"Kontakt überfällig",IF(R48&lt;=TODAY()+7,"Kontakt fällig","Termin geplant")))))</f>
        <v/>
      </c>
    </row>
    <row r="49" ht="34" customHeight="1">
      <c r="A49" s="2" t="n"/>
      <c r="B49" s="24" t="n"/>
      <c r="C49" s="4" t="n"/>
      <c r="D49" s="4" t="n"/>
      <c r="E49" s="4" t="n"/>
      <c r="F49" s="4" t="n"/>
      <c r="G49" s="4" t="n"/>
      <c r="H49" s="2" t="n"/>
      <c r="I49" s="25" t="n"/>
      <c r="J49" s="2" t="n"/>
      <c r="K49" s="26" t="n"/>
      <c r="L49" s="2" t="n"/>
      <c r="M49" s="2" t="n"/>
      <c r="N49" s="2" t="n"/>
      <c r="O49" s="2" t="n"/>
      <c r="P49" s="2" t="n"/>
      <c r="Q49" s="24" t="n"/>
      <c r="R49" s="24" t="n"/>
      <c r="S49" s="7">
        <f>IF(OR(A49="",B49=""),"",IF(O49="Erfolgreich",0,MAX(0,TODAY()-B49)))</f>
        <v/>
      </c>
      <c r="T49" s="26" t="n"/>
      <c r="U49" s="27">
        <f>IF(OR(A49="",I49="",T49=""),"",IFERROR(I49*T49,0))</f>
        <v/>
      </c>
      <c r="V49" s="4" t="n"/>
      <c r="W49" s="7">
        <f>IF(A49="","",IF(OR(O49="Erfolgreich",O49="Abgelehnt",O49="Inaktiv"),"Kein Kontakt erforderlich",IF(R49="","Termin ausstehend",IF(R49&lt;TODAY(),"Kontakt überfällig",IF(R49&lt;=TODAY()+7,"Kontakt fällig","Termin geplant")))))</f>
        <v/>
      </c>
    </row>
    <row r="50" ht="34" customHeight="1">
      <c r="A50" s="2" t="n"/>
      <c r="B50" s="24" t="n"/>
      <c r="C50" s="4" t="n"/>
      <c r="D50" s="4" t="n"/>
      <c r="E50" s="4" t="n"/>
      <c r="F50" s="4" t="n"/>
      <c r="G50" s="4" t="n"/>
      <c r="H50" s="2" t="n"/>
      <c r="I50" s="25" t="n"/>
      <c r="J50" s="2" t="n"/>
      <c r="K50" s="26" t="n"/>
      <c r="L50" s="2" t="n"/>
      <c r="M50" s="2" t="n"/>
      <c r="N50" s="2" t="n"/>
      <c r="O50" s="2" t="n"/>
      <c r="P50" s="2" t="n"/>
      <c r="Q50" s="24" t="n"/>
      <c r="R50" s="24" t="n"/>
      <c r="S50" s="7">
        <f>IF(OR(A50="",B50=""),"",IF(O50="Erfolgreich",0,MAX(0,TODAY()-B50)))</f>
        <v/>
      </c>
      <c r="T50" s="26" t="n"/>
      <c r="U50" s="27">
        <f>IF(OR(A50="",I50="",T50=""),"",IFERROR(I50*T50,0))</f>
        <v/>
      </c>
      <c r="V50" s="4" t="n"/>
      <c r="W50" s="7">
        <f>IF(A50="","",IF(OR(O50="Erfolgreich",O50="Abgelehnt",O50="Inaktiv"),"Kein Kontakt erforderlich",IF(R50="","Termin ausstehend",IF(R50&lt;TODAY(),"Kontakt überfällig",IF(R50&lt;=TODAY()+7,"Kontakt fällig","Termin geplant")))))</f>
        <v/>
      </c>
    </row>
    <row r="51" ht="34" customHeight="1">
      <c r="A51" s="2" t="n"/>
      <c r="B51" s="24" t="n"/>
      <c r="C51" s="4" t="n"/>
      <c r="D51" s="4" t="n"/>
      <c r="E51" s="4" t="n"/>
      <c r="F51" s="4" t="n"/>
      <c r="G51" s="4" t="n"/>
      <c r="H51" s="2" t="n"/>
      <c r="I51" s="25" t="n"/>
      <c r="J51" s="2" t="n"/>
      <c r="K51" s="26" t="n"/>
      <c r="L51" s="2" t="n"/>
      <c r="M51" s="2" t="n"/>
      <c r="N51" s="2" t="n"/>
      <c r="O51" s="2" t="n"/>
      <c r="P51" s="2" t="n"/>
      <c r="Q51" s="24" t="n"/>
      <c r="R51" s="24" t="n"/>
      <c r="S51" s="7">
        <f>IF(OR(A51="",B51=""),"",IF(O51="Erfolgreich",0,MAX(0,TODAY()-B51)))</f>
        <v/>
      </c>
      <c r="T51" s="26" t="n"/>
      <c r="U51" s="27">
        <f>IF(OR(A51="",I51="",T51=""),"",IFERROR(I51*T51,0))</f>
        <v/>
      </c>
      <c r="V51" s="4" t="n"/>
      <c r="W51" s="7">
        <f>IF(A51="","",IF(OR(O51="Erfolgreich",O51="Abgelehnt",O51="Inaktiv"),"Kein Kontakt erforderlich",IF(R51="","Termin ausstehend",IF(R51&lt;TODAY(),"Kontakt überfällig",IF(R51&lt;=TODAY()+7,"Kontakt fällig","Termin geplant")))))</f>
        <v/>
      </c>
    </row>
    <row r="52" ht="34" customHeight="1">
      <c r="A52" s="2" t="n"/>
      <c r="B52" s="24" t="n"/>
      <c r="C52" s="4" t="n"/>
      <c r="D52" s="4" t="n"/>
      <c r="E52" s="4" t="n"/>
      <c r="F52" s="4" t="n"/>
      <c r="G52" s="4" t="n"/>
      <c r="H52" s="2" t="n"/>
      <c r="I52" s="25" t="n"/>
      <c r="J52" s="2" t="n"/>
      <c r="K52" s="26" t="n"/>
      <c r="L52" s="2" t="n"/>
      <c r="M52" s="2" t="n"/>
      <c r="N52" s="2" t="n"/>
      <c r="O52" s="2" t="n"/>
      <c r="P52" s="2" t="n"/>
      <c r="Q52" s="24" t="n"/>
      <c r="R52" s="24" t="n"/>
      <c r="S52" s="7">
        <f>IF(OR(A52="",B52=""),"",IF(O52="Erfolgreich",0,MAX(0,TODAY()-B52)))</f>
        <v/>
      </c>
      <c r="T52" s="26" t="n"/>
      <c r="U52" s="27">
        <f>IF(OR(A52="",I52="",T52=""),"",IFERROR(I52*T52,0))</f>
        <v/>
      </c>
      <c r="V52" s="4" t="n"/>
      <c r="W52" s="7">
        <f>IF(A52="","",IF(OR(O52="Erfolgreich",O52="Abgelehnt",O52="Inaktiv"),"Kein Kontakt erforderlich",IF(R52="","Termin ausstehend",IF(R52&lt;TODAY(),"Kontakt überfällig",IF(R52&lt;=TODAY()+7,"Kontakt fällig","Termin geplant")))))</f>
        <v/>
      </c>
    </row>
    <row r="53" ht="34" customHeight="1">
      <c r="A53" s="2" t="n"/>
      <c r="B53" s="24" t="n"/>
      <c r="C53" s="4" t="n"/>
      <c r="D53" s="4" t="n"/>
      <c r="E53" s="4" t="n"/>
      <c r="F53" s="4" t="n"/>
      <c r="G53" s="4" t="n"/>
      <c r="H53" s="2" t="n"/>
      <c r="I53" s="25" t="n"/>
      <c r="J53" s="2" t="n"/>
      <c r="K53" s="26" t="n"/>
      <c r="L53" s="2" t="n"/>
      <c r="M53" s="2" t="n"/>
      <c r="N53" s="2" t="n"/>
      <c r="O53" s="2" t="n"/>
      <c r="P53" s="2" t="n"/>
      <c r="Q53" s="24" t="n"/>
      <c r="R53" s="24" t="n"/>
      <c r="S53" s="7">
        <f>IF(OR(A53="",B53=""),"",IF(O53="Erfolgreich",0,MAX(0,TODAY()-B53)))</f>
        <v/>
      </c>
      <c r="T53" s="26" t="n"/>
      <c r="U53" s="27">
        <f>IF(OR(A53="",I53="",T53=""),"",IFERROR(I53*T53,0))</f>
        <v/>
      </c>
      <c r="V53" s="4" t="n"/>
      <c r="W53" s="7">
        <f>IF(A53="","",IF(OR(O53="Erfolgreich",O53="Abgelehnt",O53="Inaktiv"),"Kein Kontakt erforderlich",IF(R53="","Termin ausstehend",IF(R53&lt;TODAY(),"Kontakt überfällig",IF(R53&lt;=TODAY()+7,"Kontakt fällig","Termin geplant")))))</f>
        <v/>
      </c>
    </row>
    <row r="54" ht="34" customHeight="1">
      <c r="A54" s="2" t="n"/>
      <c r="B54" s="24" t="n"/>
      <c r="C54" s="4" t="n"/>
      <c r="D54" s="4" t="n"/>
      <c r="E54" s="4" t="n"/>
      <c r="F54" s="4" t="n"/>
      <c r="G54" s="4" t="n"/>
      <c r="H54" s="2" t="n"/>
      <c r="I54" s="25" t="n"/>
      <c r="J54" s="2" t="n"/>
      <c r="K54" s="26" t="n"/>
      <c r="L54" s="2" t="n"/>
      <c r="M54" s="2" t="n"/>
      <c r="N54" s="2" t="n"/>
      <c r="O54" s="2" t="n"/>
      <c r="P54" s="2" t="n"/>
      <c r="Q54" s="24" t="n"/>
      <c r="R54" s="24" t="n"/>
      <c r="S54" s="7">
        <f>IF(OR(A54="",B54=""),"",IF(O54="Erfolgreich",0,MAX(0,TODAY()-B54)))</f>
        <v/>
      </c>
      <c r="T54" s="26" t="n"/>
      <c r="U54" s="27">
        <f>IF(OR(A54="",I54="",T54=""),"",IFERROR(I54*T54,0))</f>
        <v/>
      </c>
      <c r="V54" s="4" t="n"/>
      <c r="W54" s="7">
        <f>IF(A54="","",IF(OR(O54="Erfolgreich",O54="Abgelehnt",O54="Inaktiv"),"Kein Kontakt erforderlich",IF(R54="","Termin ausstehend",IF(R54&lt;TODAY(),"Kontakt überfällig",IF(R54&lt;=TODAY()+7,"Kontakt fällig","Termin geplant")))))</f>
        <v/>
      </c>
    </row>
    <row r="55" ht="34" customHeight="1">
      <c r="A55" s="2" t="n"/>
      <c r="B55" s="24" t="n"/>
      <c r="C55" s="4" t="n"/>
      <c r="D55" s="4" t="n"/>
      <c r="E55" s="4" t="n"/>
      <c r="F55" s="4" t="n"/>
      <c r="G55" s="4" t="n"/>
      <c r="H55" s="2" t="n"/>
      <c r="I55" s="25" t="n"/>
      <c r="J55" s="2" t="n"/>
      <c r="K55" s="26" t="n"/>
      <c r="L55" s="2" t="n"/>
      <c r="M55" s="2" t="n"/>
      <c r="N55" s="2" t="n"/>
      <c r="O55" s="2" t="n"/>
      <c r="P55" s="2" t="n"/>
      <c r="Q55" s="24" t="n"/>
      <c r="R55" s="24" t="n"/>
      <c r="S55" s="7">
        <f>IF(OR(A55="",B55=""),"",IF(O55="Erfolgreich",0,MAX(0,TODAY()-B55)))</f>
        <v/>
      </c>
      <c r="T55" s="26" t="n"/>
      <c r="U55" s="27">
        <f>IF(OR(A55="",I55="",T55=""),"",IFERROR(I55*T55,0))</f>
        <v/>
      </c>
      <c r="V55" s="4" t="n"/>
      <c r="W55" s="7">
        <f>IF(A55="","",IF(OR(O55="Erfolgreich",O55="Abgelehnt",O55="Inaktiv"),"Kein Kontakt erforderlich",IF(R55="","Termin ausstehend",IF(R55&lt;TODAY(),"Kontakt überfällig",IF(R55&lt;=TODAY()+7,"Kontakt fällig","Termin geplant")))))</f>
        <v/>
      </c>
    </row>
    <row r="56" ht="34" customHeight="1">
      <c r="A56" s="2" t="n"/>
      <c r="B56" s="24" t="n"/>
      <c r="C56" s="4" t="n"/>
      <c r="D56" s="4" t="n"/>
      <c r="E56" s="4" t="n"/>
      <c r="F56" s="4" t="n"/>
      <c r="G56" s="4" t="n"/>
      <c r="H56" s="2" t="n"/>
      <c r="I56" s="25" t="n"/>
      <c r="J56" s="2" t="n"/>
      <c r="K56" s="26" t="n"/>
      <c r="L56" s="2" t="n"/>
      <c r="M56" s="2" t="n"/>
      <c r="N56" s="2" t="n"/>
      <c r="O56" s="2" t="n"/>
      <c r="P56" s="2" t="n"/>
      <c r="Q56" s="24" t="n"/>
      <c r="R56" s="24" t="n"/>
      <c r="S56" s="7">
        <f>IF(OR(A56="",B56=""),"",IF(O56="Erfolgreich",0,MAX(0,TODAY()-B56)))</f>
        <v/>
      </c>
      <c r="T56" s="26" t="n"/>
      <c r="U56" s="27">
        <f>IF(OR(A56="",I56="",T56=""),"",IFERROR(I56*T56,0))</f>
        <v/>
      </c>
      <c r="V56" s="4" t="n"/>
      <c r="W56" s="7">
        <f>IF(A56="","",IF(OR(O56="Erfolgreich",O56="Abgelehnt",O56="Inaktiv"),"Kein Kontakt erforderlich",IF(R56="","Termin ausstehend",IF(R56&lt;TODAY(),"Kontakt überfällig",IF(R56&lt;=TODAY()+7,"Kontakt fällig","Termin geplant")))))</f>
        <v/>
      </c>
    </row>
    <row r="57" ht="34" customHeight="1">
      <c r="A57" s="2" t="n"/>
      <c r="B57" s="24" t="n"/>
      <c r="C57" s="4" t="n"/>
      <c r="D57" s="4" t="n"/>
      <c r="E57" s="4" t="n"/>
      <c r="F57" s="4" t="n"/>
      <c r="G57" s="4" t="n"/>
      <c r="H57" s="2" t="n"/>
      <c r="I57" s="25" t="n"/>
      <c r="J57" s="2" t="n"/>
      <c r="K57" s="26" t="n"/>
      <c r="L57" s="2" t="n"/>
      <c r="M57" s="2" t="n"/>
      <c r="N57" s="2" t="n"/>
      <c r="O57" s="2" t="n"/>
      <c r="P57" s="2" t="n"/>
      <c r="Q57" s="24" t="n"/>
      <c r="R57" s="24" t="n"/>
      <c r="S57" s="7">
        <f>IF(OR(A57="",B57=""),"",IF(O57="Erfolgreich",0,MAX(0,TODAY()-B57)))</f>
        <v/>
      </c>
      <c r="T57" s="26" t="n"/>
      <c r="U57" s="27">
        <f>IF(OR(A57="",I57="",T57=""),"",IFERROR(I57*T57,0))</f>
        <v/>
      </c>
      <c r="V57" s="4" t="n"/>
      <c r="W57" s="7">
        <f>IF(A57="","",IF(OR(O57="Erfolgreich",O57="Abgelehnt",O57="Inaktiv"),"Kein Kontakt erforderlich",IF(R57="","Termin ausstehend",IF(R57&lt;TODAY(),"Kontakt überfällig",IF(R57&lt;=TODAY()+7,"Kontakt fällig","Termin geplant")))))</f>
        <v/>
      </c>
    </row>
    <row r="58" ht="34" customHeight="1">
      <c r="A58" s="2" t="n"/>
      <c r="B58" s="24" t="n"/>
      <c r="C58" s="4" t="n"/>
      <c r="D58" s="4" t="n"/>
      <c r="E58" s="4" t="n"/>
      <c r="F58" s="4" t="n"/>
      <c r="G58" s="4" t="n"/>
      <c r="H58" s="2" t="n"/>
      <c r="I58" s="25" t="n"/>
      <c r="J58" s="2" t="n"/>
      <c r="K58" s="26" t="n"/>
      <c r="L58" s="2" t="n"/>
      <c r="M58" s="2" t="n"/>
      <c r="N58" s="2" t="n"/>
      <c r="O58" s="2" t="n"/>
      <c r="P58" s="2" t="n"/>
      <c r="Q58" s="24" t="n"/>
      <c r="R58" s="24" t="n"/>
      <c r="S58" s="7">
        <f>IF(OR(A58="",B58=""),"",IF(O58="Erfolgreich",0,MAX(0,TODAY()-B58)))</f>
        <v/>
      </c>
      <c r="T58" s="26" t="n"/>
      <c r="U58" s="27">
        <f>IF(OR(A58="",I58="",T58=""),"",IFERROR(I58*T58,0))</f>
        <v/>
      </c>
      <c r="V58" s="4" t="n"/>
      <c r="W58" s="7">
        <f>IF(A58="","",IF(OR(O58="Erfolgreich",O58="Abgelehnt",O58="Inaktiv"),"Kein Kontakt erforderlich",IF(R58="","Termin ausstehend",IF(R58&lt;TODAY(),"Kontakt überfällig",IF(R58&lt;=TODAY()+7,"Kontakt fällig","Termin geplant")))))</f>
        <v/>
      </c>
    </row>
    <row r="59" ht="34" customHeight="1">
      <c r="A59" s="2" t="n"/>
      <c r="B59" s="24" t="n"/>
      <c r="C59" s="4" t="n"/>
      <c r="D59" s="4" t="n"/>
      <c r="E59" s="4" t="n"/>
      <c r="F59" s="4" t="n"/>
      <c r="G59" s="4" t="n"/>
      <c r="H59" s="2" t="n"/>
      <c r="I59" s="25" t="n"/>
      <c r="J59" s="2" t="n"/>
      <c r="K59" s="26" t="n"/>
      <c r="L59" s="2" t="n"/>
      <c r="M59" s="2" t="n"/>
      <c r="N59" s="2" t="n"/>
      <c r="O59" s="2" t="n"/>
      <c r="P59" s="2" t="n"/>
      <c r="Q59" s="24" t="n"/>
      <c r="R59" s="24" t="n"/>
      <c r="S59" s="7">
        <f>IF(OR(A59="",B59=""),"",IF(O59="Erfolgreich",0,MAX(0,TODAY()-B59)))</f>
        <v/>
      </c>
      <c r="T59" s="26" t="n"/>
      <c r="U59" s="27">
        <f>IF(OR(A59="",I59="",T59=""),"",IFERROR(I59*T59,0))</f>
        <v/>
      </c>
      <c r="V59" s="4" t="n"/>
      <c r="W59" s="7">
        <f>IF(A59="","",IF(OR(O59="Erfolgreich",O59="Abgelehnt",O59="Inaktiv"),"Kein Kontakt erforderlich",IF(R59="","Termin ausstehend",IF(R59&lt;TODAY(),"Kontakt überfällig",IF(R59&lt;=TODAY()+7,"Kontakt fällig","Termin geplant")))))</f>
        <v/>
      </c>
    </row>
    <row r="60" ht="34" customHeight="1">
      <c r="A60" s="2" t="n"/>
      <c r="B60" s="24" t="n"/>
      <c r="C60" s="4" t="n"/>
      <c r="D60" s="4" t="n"/>
      <c r="E60" s="4" t="n"/>
      <c r="F60" s="4" t="n"/>
      <c r="G60" s="4" t="n"/>
      <c r="H60" s="2" t="n"/>
      <c r="I60" s="25" t="n"/>
      <c r="J60" s="2" t="n"/>
      <c r="K60" s="26" t="n"/>
      <c r="L60" s="2" t="n"/>
      <c r="M60" s="2" t="n"/>
      <c r="N60" s="2" t="n"/>
      <c r="O60" s="2" t="n"/>
      <c r="P60" s="2" t="n"/>
      <c r="Q60" s="24" t="n"/>
      <c r="R60" s="24" t="n"/>
      <c r="S60" s="7">
        <f>IF(OR(A60="",B60=""),"",IF(O60="Erfolgreich",0,MAX(0,TODAY()-B60)))</f>
        <v/>
      </c>
      <c r="T60" s="26" t="n"/>
      <c r="U60" s="27">
        <f>IF(OR(A60="",I60="",T60=""),"",IFERROR(I60*T60,0))</f>
        <v/>
      </c>
      <c r="V60" s="4" t="n"/>
      <c r="W60" s="7">
        <f>IF(A60="","",IF(OR(O60="Erfolgreich",O60="Abgelehnt",O60="Inaktiv"),"Kein Kontakt erforderlich",IF(R60="","Termin ausstehend",IF(R60&lt;TODAY(),"Kontakt überfällig",IF(R60&lt;=TODAY()+7,"Kontakt fällig","Termin geplant")))))</f>
        <v/>
      </c>
    </row>
    <row r="61" ht="34" customHeight="1">
      <c r="A61" s="2" t="n"/>
      <c r="B61" s="24" t="n"/>
      <c r="C61" s="4" t="n"/>
      <c r="D61" s="4" t="n"/>
      <c r="E61" s="4" t="n"/>
      <c r="F61" s="4" t="n"/>
      <c r="G61" s="4" t="n"/>
      <c r="H61" s="2" t="n"/>
      <c r="I61" s="25" t="n"/>
      <c r="J61" s="2" t="n"/>
      <c r="K61" s="26" t="n"/>
      <c r="L61" s="2" t="n"/>
      <c r="M61" s="2" t="n"/>
      <c r="N61" s="2" t="n"/>
      <c r="O61" s="2" t="n"/>
      <c r="P61" s="2" t="n"/>
      <c r="Q61" s="24" t="n"/>
      <c r="R61" s="24" t="n"/>
      <c r="S61" s="7">
        <f>IF(OR(A61="",B61=""),"",IF(O61="Erfolgreich",0,MAX(0,TODAY()-B61)))</f>
        <v/>
      </c>
      <c r="T61" s="26" t="n"/>
      <c r="U61" s="27">
        <f>IF(OR(A61="",I61="",T61=""),"",IFERROR(I61*T61,0))</f>
        <v/>
      </c>
      <c r="V61" s="4" t="n"/>
      <c r="W61" s="7">
        <f>IF(A61="","",IF(OR(O61="Erfolgreich",O61="Abgelehnt",O61="Inaktiv"),"Kein Kontakt erforderlich",IF(R61="","Termin ausstehend",IF(R61&lt;TODAY(),"Kontakt überfällig",IF(R61&lt;=TODAY()+7,"Kontakt fällig","Termin geplant")))))</f>
        <v/>
      </c>
    </row>
    <row r="62" ht="34" customHeight="1">
      <c r="A62" s="2" t="n"/>
      <c r="B62" s="24" t="n"/>
      <c r="C62" s="4" t="n"/>
      <c r="D62" s="4" t="n"/>
      <c r="E62" s="4" t="n"/>
      <c r="F62" s="4" t="n"/>
      <c r="G62" s="4" t="n"/>
      <c r="H62" s="2" t="n"/>
      <c r="I62" s="25" t="n"/>
      <c r="J62" s="2" t="n"/>
      <c r="K62" s="26" t="n"/>
      <c r="L62" s="2" t="n"/>
      <c r="M62" s="2" t="n"/>
      <c r="N62" s="2" t="n"/>
      <c r="O62" s="2" t="n"/>
      <c r="P62" s="2" t="n"/>
      <c r="Q62" s="24" t="n"/>
      <c r="R62" s="24" t="n"/>
      <c r="S62" s="7">
        <f>IF(OR(A62="",B62=""),"",IF(O62="Erfolgreich",0,MAX(0,TODAY()-B62)))</f>
        <v/>
      </c>
      <c r="T62" s="26" t="n"/>
      <c r="U62" s="27">
        <f>IF(OR(A62="",I62="",T62=""),"",IFERROR(I62*T62,0))</f>
        <v/>
      </c>
      <c r="V62" s="4" t="n"/>
      <c r="W62" s="7">
        <f>IF(A62="","",IF(OR(O62="Erfolgreich",O62="Abgelehnt",O62="Inaktiv"),"Kein Kontakt erforderlich",IF(R62="","Termin ausstehend",IF(R62&lt;TODAY(),"Kontakt überfällig",IF(R62&lt;=TODAY()+7,"Kontakt fällig","Termin geplant")))))</f>
        <v/>
      </c>
    </row>
    <row r="63" ht="34" customHeight="1">
      <c r="A63" s="2" t="n"/>
      <c r="B63" s="24" t="n"/>
      <c r="C63" s="4" t="n"/>
      <c r="D63" s="4" t="n"/>
      <c r="E63" s="4" t="n"/>
      <c r="F63" s="4" t="n"/>
      <c r="G63" s="4" t="n"/>
      <c r="H63" s="2" t="n"/>
      <c r="I63" s="25" t="n"/>
      <c r="J63" s="2" t="n"/>
      <c r="K63" s="26" t="n"/>
      <c r="L63" s="2" t="n"/>
      <c r="M63" s="2" t="n"/>
      <c r="N63" s="2" t="n"/>
      <c r="O63" s="2" t="n"/>
      <c r="P63" s="2" t="n"/>
      <c r="Q63" s="24" t="n"/>
      <c r="R63" s="24" t="n"/>
      <c r="S63" s="7">
        <f>IF(OR(A63="",B63=""),"",IF(O63="Erfolgreich",0,MAX(0,TODAY()-B63)))</f>
        <v/>
      </c>
      <c r="T63" s="26" t="n"/>
      <c r="U63" s="27">
        <f>IF(OR(A63="",I63="",T63=""),"",IFERROR(I63*T63,0))</f>
        <v/>
      </c>
      <c r="V63" s="4" t="n"/>
      <c r="W63" s="7">
        <f>IF(A63="","",IF(OR(O63="Erfolgreich",O63="Abgelehnt",O63="Inaktiv"),"Kein Kontakt erforderlich",IF(R63="","Termin ausstehend",IF(R63&lt;TODAY(),"Kontakt überfällig",IF(R63&lt;=TODAY()+7,"Kontakt fällig","Termin geplant")))))</f>
        <v/>
      </c>
    </row>
    <row r="64" ht="34" customHeight="1">
      <c r="A64" s="2" t="n"/>
      <c r="B64" s="24" t="n"/>
      <c r="C64" s="4" t="n"/>
      <c r="D64" s="4" t="n"/>
      <c r="E64" s="4" t="n"/>
      <c r="F64" s="4" t="n"/>
      <c r="G64" s="4" t="n"/>
      <c r="H64" s="2" t="n"/>
      <c r="I64" s="25" t="n"/>
      <c r="J64" s="2" t="n"/>
      <c r="K64" s="26" t="n"/>
      <c r="L64" s="2" t="n"/>
      <c r="M64" s="2" t="n"/>
      <c r="N64" s="2" t="n"/>
      <c r="O64" s="2" t="n"/>
      <c r="P64" s="2" t="n"/>
      <c r="Q64" s="24" t="n"/>
      <c r="R64" s="24" t="n"/>
      <c r="S64" s="7">
        <f>IF(OR(A64="",B64=""),"",IF(O64="Erfolgreich",0,MAX(0,TODAY()-B64)))</f>
        <v/>
      </c>
      <c r="T64" s="26" t="n"/>
      <c r="U64" s="27">
        <f>IF(OR(A64="",I64="",T64=""),"",IFERROR(I64*T64,0))</f>
        <v/>
      </c>
      <c r="V64" s="4" t="n"/>
      <c r="W64" s="7">
        <f>IF(A64="","",IF(OR(O64="Erfolgreich",O64="Abgelehnt",O64="Inaktiv"),"Kein Kontakt erforderlich",IF(R64="","Termin ausstehend",IF(R64&lt;TODAY(),"Kontakt überfällig",IF(R64&lt;=TODAY()+7,"Kontakt fällig","Termin geplant")))))</f>
        <v/>
      </c>
    </row>
    <row r="65" ht="34" customHeight="1">
      <c r="A65" s="2" t="n"/>
      <c r="B65" s="24" t="n"/>
      <c r="C65" s="4" t="n"/>
      <c r="D65" s="4" t="n"/>
      <c r="E65" s="4" t="n"/>
      <c r="F65" s="4" t="n"/>
      <c r="G65" s="4" t="n"/>
      <c r="H65" s="2" t="n"/>
      <c r="I65" s="25" t="n"/>
      <c r="J65" s="2" t="n"/>
      <c r="K65" s="26" t="n"/>
      <c r="L65" s="2" t="n"/>
      <c r="M65" s="2" t="n"/>
      <c r="N65" s="2" t="n"/>
      <c r="O65" s="2" t="n"/>
      <c r="P65" s="2" t="n"/>
      <c r="Q65" s="24" t="n"/>
      <c r="R65" s="24" t="n"/>
      <c r="S65" s="7">
        <f>IF(OR(A65="",B65=""),"",IF(O65="Erfolgreich",0,MAX(0,TODAY()-B65)))</f>
        <v/>
      </c>
      <c r="T65" s="26" t="n"/>
      <c r="U65" s="27">
        <f>IF(OR(A65="",I65="",T65=""),"",IFERROR(I65*T65,0))</f>
        <v/>
      </c>
      <c r="V65" s="4" t="n"/>
      <c r="W65" s="7">
        <f>IF(A65="","",IF(OR(O65="Erfolgreich",O65="Abgelehnt",O65="Inaktiv"),"Kein Kontakt erforderlich",IF(R65="","Termin ausstehend",IF(R65&lt;TODAY(),"Kontakt überfällig",IF(R65&lt;=TODAY()+7,"Kontakt fällig","Termin geplant")))))</f>
        <v/>
      </c>
    </row>
    <row r="66" ht="34" customHeight="1">
      <c r="A66" s="2" t="n"/>
      <c r="B66" s="24" t="n"/>
      <c r="C66" s="4" t="n"/>
      <c r="D66" s="4" t="n"/>
      <c r="E66" s="4" t="n"/>
      <c r="F66" s="4" t="n"/>
      <c r="G66" s="4" t="n"/>
      <c r="H66" s="2" t="n"/>
      <c r="I66" s="25" t="n"/>
      <c r="J66" s="2" t="n"/>
      <c r="K66" s="26" t="n"/>
      <c r="L66" s="2" t="n"/>
      <c r="M66" s="2" t="n"/>
      <c r="N66" s="2" t="n"/>
      <c r="O66" s="2" t="n"/>
      <c r="P66" s="2" t="n"/>
      <c r="Q66" s="24" t="n"/>
      <c r="R66" s="24" t="n"/>
      <c r="S66" s="7">
        <f>IF(OR(A66="",B66=""),"",IF(O66="Erfolgreich",0,MAX(0,TODAY()-B66)))</f>
        <v/>
      </c>
      <c r="T66" s="26" t="n"/>
      <c r="U66" s="27">
        <f>IF(OR(A66="",I66="",T66=""),"",IFERROR(I66*T66,0))</f>
        <v/>
      </c>
      <c r="V66" s="4" t="n"/>
      <c r="W66" s="7">
        <f>IF(A66="","",IF(OR(O66="Erfolgreich",O66="Abgelehnt",O66="Inaktiv"),"Kein Kontakt erforderlich",IF(R66="","Termin ausstehend",IF(R66&lt;TODAY(),"Kontakt überfällig",IF(R66&lt;=TODAY()+7,"Kontakt fällig","Termin geplant")))))</f>
        <v/>
      </c>
    </row>
    <row r="67" ht="34" customHeight="1">
      <c r="A67" s="2" t="n"/>
      <c r="B67" s="24" t="n"/>
      <c r="C67" s="4" t="n"/>
      <c r="D67" s="4" t="n"/>
      <c r="E67" s="4" t="n"/>
      <c r="F67" s="4" t="n"/>
      <c r="G67" s="4" t="n"/>
      <c r="H67" s="2" t="n"/>
      <c r="I67" s="25" t="n"/>
      <c r="J67" s="2" t="n"/>
      <c r="K67" s="26" t="n"/>
      <c r="L67" s="2" t="n"/>
      <c r="M67" s="2" t="n"/>
      <c r="N67" s="2" t="n"/>
      <c r="O67" s="2" t="n"/>
      <c r="P67" s="2" t="n"/>
      <c r="Q67" s="24" t="n"/>
      <c r="R67" s="24" t="n"/>
      <c r="S67" s="7">
        <f>IF(OR(A67="",B67=""),"",IF(O67="Erfolgreich",0,MAX(0,TODAY()-B67)))</f>
        <v/>
      </c>
      <c r="T67" s="26" t="n"/>
      <c r="U67" s="27">
        <f>IF(OR(A67="",I67="",T67=""),"",IFERROR(I67*T67,0))</f>
        <v/>
      </c>
      <c r="V67" s="4" t="n"/>
      <c r="W67" s="7">
        <f>IF(A67="","",IF(OR(O67="Erfolgreich",O67="Abgelehnt",O67="Inaktiv"),"Kein Kontakt erforderlich",IF(R67="","Termin ausstehend",IF(R67&lt;TODAY(),"Kontakt überfällig",IF(R67&lt;=TODAY()+7,"Kontakt fällig","Termin geplant")))))</f>
        <v/>
      </c>
    </row>
    <row r="68" ht="34" customHeight="1">
      <c r="A68" s="2" t="n"/>
      <c r="B68" s="24" t="n"/>
      <c r="C68" s="4" t="n"/>
      <c r="D68" s="4" t="n"/>
      <c r="E68" s="4" t="n"/>
      <c r="F68" s="4" t="n"/>
      <c r="G68" s="4" t="n"/>
      <c r="H68" s="2" t="n"/>
      <c r="I68" s="25" t="n"/>
      <c r="J68" s="2" t="n"/>
      <c r="K68" s="26" t="n"/>
      <c r="L68" s="2" t="n"/>
      <c r="M68" s="2" t="n"/>
      <c r="N68" s="2" t="n"/>
      <c r="O68" s="2" t="n"/>
      <c r="P68" s="2" t="n"/>
      <c r="Q68" s="24" t="n"/>
      <c r="R68" s="24" t="n"/>
      <c r="S68" s="7">
        <f>IF(OR(A68="",B68=""),"",IF(O68="Erfolgreich",0,MAX(0,TODAY()-B68)))</f>
        <v/>
      </c>
      <c r="T68" s="26" t="n"/>
      <c r="U68" s="27">
        <f>IF(OR(A68="",I68="",T68=""),"",IFERROR(I68*T68,0))</f>
        <v/>
      </c>
      <c r="V68" s="4" t="n"/>
      <c r="W68" s="7">
        <f>IF(A68="","",IF(OR(O68="Erfolgreich",O68="Abgelehnt",O68="Inaktiv"),"Kein Kontakt erforderlich",IF(R68="","Termin ausstehend",IF(R68&lt;TODAY(),"Kontakt überfällig",IF(R68&lt;=TODAY()+7,"Kontakt fällig","Termin geplant")))))</f>
        <v/>
      </c>
    </row>
    <row r="69" ht="34" customHeight="1">
      <c r="A69" s="2" t="n"/>
      <c r="B69" s="24" t="n"/>
      <c r="C69" s="4" t="n"/>
      <c r="D69" s="4" t="n"/>
      <c r="E69" s="4" t="n"/>
      <c r="F69" s="4" t="n"/>
      <c r="G69" s="4" t="n"/>
      <c r="H69" s="2" t="n"/>
      <c r="I69" s="25" t="n"/>
      <c r="J69" s="2" t="n"/>
      <c r="K69" s="26" t="n"/>
      <c r="L69" s="2" t="n"/>
      <c r="M69" s="2" t="n"/>
      <c r="N69" s="2" t="n"/>
      <c r="O69" s="2" t="n"/>
      <c r="P69" s="2" t="n"/>
      <c r="Q69" s="24" t="n"/>
      <c r="R69" s="24" t="n"/>
      <c r="S69" s="7">
        <f>IF(OR(A69="",B69=""),"",IF(O69="Erfolgreich",0,MAX(0,TODAY()-B69)))</f>
        <v/>
      </c>
      <c r="T69" s="26" t="n"/>
      <c r="U69" s="27">
        <f>IF(OR(A69="",I69="",T69=""),"",IFERROR(I69*T69,0))</f>
        <v/>
      </c>
      <c r="V69" s="4" t="n"/>
      <c r="W69" s="7">
        <f>IF(A69="","",IF(OR(O69="Erfolgreich",O69="Abgelehnt",O69="Inaktiv"),"Kein Kontakt erforderlich",IF(R69="","Termin ausstehend",IF(R69&lt;TODAY(),"Kontakt überfällig",IF(R69&lt;=TODAY()+7,"Kontakt fällig","Termin geplant")))))</f>
        <v/>
      </c>
    </row>
    <row r="70" ht="34" customHeight="1">
      <c r="A70" s="2" t="n"/>
      <c r="B70" s="24" t="n"/>
      <c r="C70" s="4" t="n"/>
      <c r="D70" s="4" t="n"/>
      <c r="E70" s="4" t="n"/>
      <c r="F70" s="4" t="n"/>
      <c r="G70" s="4" t="n"/>
      <c r="H70" s="2" t="n"/>
      <c r="I70" s="25" t="n"/>
      <c r="J70" s="2" t="n"/>
      <c r="K70" s="26" t="n"/>
      <c r="L70" s="2" t="n"/>
      <c r="M70" s="2" t="n"/>
      <c r="N70" s="2" t="n"/>
      <c r="O70" s="2" t="n"/>
      <c r="P70" s="2" t="n"/>
      <c r="Q70" s="24" t="n"/>
      <c r="R70" s="24" t="n"/>
      <c r="S70" s="7">
        <f>IF(OR(A70="",B70=""),"",IF(O70="Erfolgreich",0,MAX(0,TODAY()-B70)))</f>
        <v/>
      </c>
      <c r="T70" s="26" t="n"/>
      <c r="U70" s="27">
        <f>IF(OR(A70="",I70="",T70=""),"",IFERROR(I70*T70,0))</f>
        <v/>
      </c>
      <c r="V70" s="4" t="n"/>
      <c r="W70" s="7">
        <f>IF(A70="","",IF(OR(O70="Erfolgreich",O70="Abgelehnt",O70="Inaktiv"),"Kein Kontakt erforderlich",IF(R70="","Termin ausstehend",IF(R70&lt;TODAY(),"Kontakt überfällig",IF(R70&lt;=TODAY()+7,"Kontakt fällig","Termin geplant")))))</f>
        <v/>
      </c>
    </row>
    <row r="71" ht="34" customHeight="1">
      <c r="A71" s="2" t="n"/>
      <c r="B71" s="24" t="n"/>
      <c r="C71" s="4" t="n"/>
      <c r="D71" s="4" t="n"/>
      <c r="E71" s="4" t="n"/>
      <c r="F71" s="4" t="n"/>
      <c r="G71" s="4" t="n"/>
      <c r="H71" s="2" t="n"/>
      <c r="I71" s="25" t="n"/>
      <c r="J71" s="2" t="n"/>
      <c r="K71" s="26" t="n"/>
      <c r="L71" s="2" t="n"/>
      <c r="M71" s="2" t="n"/>
      <c r="N71" s="2" t="n"/>
      <c r="O71" s="2" t="n"/>
      <c r="P71" s="2" t="n"/>
      <c r="Q71" s="24" t="n"/>
      <c r="R71" s="24" t="n"/>
      <c r="S71" s="7">
        <f>IF(OR(A71="",B71=""),"",IF(O71="Erfolgreich",0,MAX(0,TODAY()-B71)))</f>
        <v/>
      </c>
      <c r="T71" s="26" t="n"/>
      <c r="U71" s="27">
        <f>IF(OR(A71="",I71="",T71=""),"",IFERROR(I71*T71,0))</f>
        <v/>
      </c>
      <c r="V71" s="4" t="n"/>
      <c r="W71" s="7">
        <f>IF(A71="","",IF(OR(O71="Erfolgreich",O71="Abgelehnt",O71="Inaktiv"),"Kein Kontakt erforderlich",IF(R71="","Termin ausstehend",IF(R71&lt;TODAY(),"Kontakt überfällig",IF(R71&lt;=TODAY()+7,"Kontakt fällig","Termin geplant")))))</f>
        <v/>
      </c>
    </row>
    <row r="72" ht="34" customHeight="1">
      <c r="A72" s="2" t="n"/>
      <c r="B72" s="24" t="n"/>
      <c r="C72" s="4" t="n"/>
      <c r="D72" s="4" t="n"/>
      <c r="E72" s="4" t="n"/>
      <c r="F72" s="4" t="n"/>
      <c r="G72" s="4" t="n"/>
      <c r="H72" s="2" t="n"/>
      <c r="I72" s="25" t="n"/>
      <c r="J72" s="2" t="n"/>
      <c r="K72" s="26" t="n"/>
      <c r="L72" s="2" t="n"/>
      <c r="M72" s="2" t="n"/>
      <c r="N72" s="2" t="n"/>
      <c r="O72" s="2" t="n"/>
      <c r="P72" s="2" t="n"/>
      <c r="Q72" s="24" t="n"/>
      <c r="R72" s="24" t="n"/>
      <c r="S72" s="7">
        <f>IF(OR(A72="",B72=""),"",IF(O72="Erfolgreich",0,MAX(0,TODAY()-B72)))</f>
        <v/>
      </c>
      <c r="T72" s="26" t="n"/>
      <c r="U72" s="27">
        <f>IF(OR(A72="",I72="",T72=""),"",IFERROR(I72*T72,0))</f>
        <v/>
      </c>
      <c r="V72" s="4" t="n"/>
      <c r="W72" s="7">
        <f>IF(A72="","",IF(OR(O72="Erfolgreich",O72="Abgelehnt",O72="Inaktiv"),"Kein Kontakt erforderlich",IF(R72="","Termin ausstehend",IF(R72&lt;TODAY(),"Kontakt überfällig",IF(R72&lt;=TODAY()+7,"Kontakt fällig","Termin geplant")))))</f>
        <v/>
      </c>
    </row>
    <row r="73" ht="34" customHeight="1">
      <c r="A73" s="2" t="n"/>
      <c r="B73" s="24" t="n"/>
      <c r="C73" s="4" t="n"/>
      <c r="D73" s="4" t="n"/>
      <c r="E73" s="4" t="n"/>
      <c r="F73" s="4" t="n"/>
      <c r="G73" s="4" t="n"/>
      <c r="H73" s="2" t="n"/>
      <c r="I73" s="25" t="n"/>
      <c r="J73" s="2" t="n"/>
      <c r="K73" s="26" t="n"/>
      <c r="L73" s="2" t="n"/>
      <c r="M73" s="2" t="n"/>
      <c r="N73" s="2" t="n"/>
      <c r="O73" s="2" t="n"/>
      <c r="P73" s="2" t="n"/>
      <c r="Q73" s="24" t="n"/>
      <c r="R73" s="24" t="n"/>
      <c r="S73" s="7">
        <f>IF(OR(A73="",B73=""),"",IF(O73="Erfolgreich",0,MAX(0,TODAY()-B73)))</f>
        <v/>
      </c>
      <c r="T73" s="26" t="n"/>
      <c r="U73" s="27">
        <f>IF(OR(A73="",I73="",T73=""),"",IFERROR(I73*T73,0))</f>
        <v/>
      </c>
      <c r="V73" s="4" t="n"/>
      <c r="W73" s="7">
        <f>IF(A73="","",IF(OR(O73="Erfolgreich",O73="Abgelehnt",O73="Inaktiv"),"Kein Kontakt erforderlich",IF(R73="","Termin ausstehend",IF(R73&lt;TODAY(),"Kontakt überfällig",IF(R73&lt;=TODAY()+7,"Kontakt fällig","Termin geplant")))))</f>
        <v/>
      </c>
    </row>
    <row r="74" ht="34" customHeight="1">
      <c r="A74" s="2" t="n"/>
      <c r="B74" s="24" t="n"/>
      <c r="C74" s="4" t="n"/>
      <c r="D74" s="4" t="n"/>
      <c r="E74" s="4" t="n"/>
      <c r="F74" s="4" t="n"/>
      <c r="G74" s="4" t="n"/>
      <c r="H74" s="2" t="n"/>
      <c r="I74" s="25" t="n"/>
      <c r="J74" s="2" t="n"/>
      <c r="K74" s="26" t="n"/>
      <c r="L74" s="2" t="n"/>
      <c r="M74" s="2" t="n"/>
      <c r="N74" s="2" t="n"/>
      <c r="O74" s="2" t="n"/>
      <c r="P74" s="2" t="n"/>
      <c r="Q74" s="24" t="n"/>
      <c r="R74" s="24" t="n"/>
      <c r="S74" s="7">
        <f>IF(OR(A74="",B74=""),"",IF(O74="Erfolgreich",0,MAX(0,TODAY()-B74)))</f>
        <v/>
      </c>
      <c r="T74" s="26" t="n"/>
      <c r="U74" s="27">
        <f>IF(OR(A74="",I74="",T74=""),"",IFERROR(I74*T74,0))</f>
        <v/>
      </c>
      <c r="V74" s="4" t="n"/>
      <c r="W74" s="7">
        <f>IF(A74="","",IF(OR(O74="Erfolgreich",O74="Abgelehnt",O74="Inaktiv"),"Kein Kontakt erforderlich",IF(R74="","Termin ausstehend",IF(R74&lt;TODAY(),"Kontakt überfällig",IF(R74&lt;=TODAY()+7,"Kontakt fällig","Termin geplant")))))</f>
        <v/>
      </c>
    </row>
    <row r="75" ht="34" customHeight="1">
      <c r="A75" s="2" t="n"/>
      <c r="B75" s="24" t="n"/>
      <c r="C75" s="4" t="n"/>
      <c r="D75" s="4" t="n"/>
      <c r="E75" s="4" t="n"/>
      <c r="F75" s="4" t="n"/>
      <c r="G75" s="4" t="n"/>
      <c r="H75" s="2" t="n"/>
      <c r="I75" s="25" t="n"/>
      <c r="J75" s="2" t="n"/>
      <c r="K75" s="26" t="n"/>
      <c r="L75" s="2" t="n"/>
      <c r="M75" s="2" t="n"/>
      <c r="N75" s="2" t="n"/>
      <c r="O75" s="2" t="n"/>
      <c r="P75" s="2" t="n"/>
      <c r="Q75" s="24" t="n"/>
      <c r="R75" s="24" t="n"/>
      <c r="S75" s="7">
        <f>IF(OR(A75="",B75=""),"",IF(O75="Erfolgreich",0,MAX(0,TODAY()-B75)))</f>
        <v/>
      </c>
      <c r="T75" s="26" t="n"/>
      <c r="U75" s="27">
        <f>IF(OR(A75="",I75="",T75=""),"",IFERROR(I75*T75,0))</f>
        <v/>
      </c>
      <c r="V75" s="4" t="n"/>
      <c r="W75" s="7">
        <f>IF(A75="","",IF(OR(O75="Erfolgreich",O75="Abgelehnt",O75="Inaktiv"),"Kein Kontakt erforderlich",IF(R75="","Termin ausstehend",IF(R75&lt;TODAY(),"Kontakt überfällig",IF(R75&lt;=TODAY()+7,"Kontakt fällig","Termin geplant")))))</f>
        <v/>
      </c>
    </row>
    <row r="76" ht="34" customHeight="1">
      <c r="A76" s="2" t="n"/>
      <c r="B76" s="24" t="n"/>
      <c r="C76" s="4" t="n"/>
      <c r="D76" s="4" t="n"/>
      <c r="E76" s="4" t="n"/>
      <c r="F76" s="4" t="n"/>
      <c r="G76" s="4" t="n"/>
      <c r="H76" s="2" t="n"/>
      <c r="I76" s="25" t="n"/>
      <c r="J76" s="2" t="n"/>
      <c r="K76" s="26" t="n"/>
      <c r="L76" s="2" t="n"/>
      <c r="M76" s="2" t="n"/>
      <c r="N76" s="2" t="n"/>
      <c r="O76" s="2" t="n"/>
      <c r="P76" s="2" t="n"/>
      <c r="Q76" s="24" t="n"/>
      <c r="R76" s="24" t="n"/>
      <c r="S76" s="7">
        <f>IF(OR(A76="",B76=""),"",IF(O76="Erfolgreich",0,MAX(0,TODAY()-B76)))</f>
        <v/>
      </c>
      <c r="T76" s="26" t="n"/>
      <c r="U76" s="27">
        <f>IF(OR(A76="",I76="",T76=""),"",IFERROR(I76*T76,0))</f>
        <v/>
      </c>
      <c r="V76" s="4" t="n"/>
      <c r="W76" s="7">
        <f>IF(A76="","",IF(OR(O76="Erfolgreich",O76="Abgelehnt",O76="Inaktiv"),"Kein Kontakt erforderlich",IF(R76="","Termin ausstehend",IF(R76&lt;TODAY(),"Kontakt überfällig",IF(R76&lt;=TODAY()+7,"Kontakt fällig","Termin geplant")))))</f>
        <v/>
      </c>
    </row>
    <row r="77" ht="34" customHeight="1">
      <c r="A77" s="2" t="n"/>
      <c r="B77" s="24" t="n"/>
      <c r="C77" s="4" t="n"/>
      <c r="D77" s="4" t="n"/>
      <c r="E77" s="4" t="n"/>
      <c r="F77" s="4" t="n"/>
      <c r="G77" s="4" t="n"/>
      <c r="H77" s="2" t="n"/>
      <c r="I77" s="25" t="n"/>
      <c r="J77" s="2" t="n"/>
      <c r="K77" s="26" t="n"/>
      <c r="L77" s="2" t="n"/>
      <c r="M77" s="2" t="n"/>
      <c r="N77" s="2" t="n"/>
      <c r="O77" s="2" t="n"/>
      <c r="P77" s="2" t="n"/>
      <c r="Q77" s="24" t="n"/>
      <c r="R77" s="24" t="n"/>
      <c r="S77" s="7">
        <f>IF(OR(A77="",B77=""),"",IF(O77="Erfolgreich",0,MAX(0,TODAY()-B77)))</f>
        <v/>
      </c>
      <c r="T77" s="26" t="n"/>
      <c r="U77" s="27">
        <f>IF(OR(A77="",I77="",T77=""),"",IFERROR(I77*T77,0))</f>
        <v/>
      </c>
      <c r="V77" s="4" t="n"/>
      <c r="W77" s="7">
        <f>IF(A77="","",IF(OR(O77="Erfolgreich",O77="Abgelehnt",O77="Inaktiv"),"Kein Kontakt erforderlich",IF(R77="","Termin ausstehend",IF(R77&lt;TODAY(),"Kontakt überfällig",IF(R77&lt;=TODAY()+7,"Kontakt fällig","Termin geplant")))))</f>
        <v/>
      </c>
    </row>
    <row r="78" ht="34" customHeight="1">
      <c r="A78" s="2" t="n"/>
      <c r="B78" s="24" t="n"/>
      <c r="C78" s="4" t="n"/>
      <c r="D78" s="4" t="n"/>
      <c r="E78" s="4" t="n"/>
      <c r="F78" s="4" t="n"/>
      <c r="G78" s="4" t="n"/>
      <c r="H78" s="2" t="n"/>
      <c r="I78" s="25" t="n"/>
      <c r="J78" s="2" t="n"/>
      <c r="K78" s="26" t="n"/>
      <c r="L78" s="2" t="n"/>
      <c r="M78" s="2" t="n"/>
      <c r="N78" s="2" t="n"/>
      <c r="O78" s="2" t="n"/>
      <c r="P78" s="2" t="n"/>
      <c r="Q78" s="24" t="n"/>
      <c r="R78" s="24" t="n"/>
      <c r="S78" s="7">
        <f>IF(OR(A78="",B78=""),"",IF(O78="Erfolgreich",0,MAX(0,TODAY()-B78)))</f>
        <v/>
      </c>
      <c r="T78" s="26" t="n"/>
      <c r="U78" s="27">
        <f>IF(OR(A78="",I78="",T78=""),"",IFERROR(I78*T78,0))</f>
        <v/>
      </c>
      <c r="V78" s="4" t="n"/>
      <c r="W78" s="7">
        <f>IF(A78="","",IF(OR(O78="Erfolgreich",O78="Abgelehnt",O78="Inaktiv"),"Kein Kontakt erforderlich",IF(R78="","Termin ausstehend",IF(R78&lt;TODAY(),"Kontakt überfällig",IF(R78&lt;=TODAY()+7,"Kontakt fällig","Termin geplant")))))</f>
        <v/>
      </c>
    </row>
    <row r="79" ht="34" customHeight="1">
      <c r="A79" s="2" t="n"/>
      <c r="B79" s="24" t="n"/>
      <c r="C79" s="4" t="n"/>
      <c r="D79" s="4" t="n"/>
      <c r="E79" s="4" t="n"/>
      <c r="F79" s="4" t="n"/>
      <c r="G79" s="4" t="n"/>
      <c r="H79" s="2" t="n"/>
      <c r="I79" s="25" t="n"/>
      <c r="J79" s="2" t="n"/>
      <c r="K79" s="26" t="n"/>
      <c r="L79" s="2" t="n"/>
      <c r="M79" s="2" t="n"/>
      <c r="N79" s="2" t="n"/>
      <c r="O79" s="2" t="n"/>
      <c r="P79" s="2" t="n"/>
      <c r="Q79" s="24" t="n"/>
      <c r="R79" s="24" t="n"/>
      <c r="S79" s="7">
        <f>IF(OR(A79="",B79=""),"",IF(O79="Erfolgreich",0,MAX(0,TODAY()-B79)))</f>
        <v/>
      </c>
      <c r="T79" s="26" t="n"/>
      <c r="U79" s="27">
        <f>IF(OR(A79="",I79="",T79=""),"",IFERROR(I79*T79,0))</f>
        <v/>
      </c>
      <c r="V79" s="4" t="n"/>
      <c r="W79" s="7">
        <f>IF(A79="","",IF(OR(O79="Erfolgreich",O79="Abgelehnt",O79="Inaktiv"),"Kein Kontakt erforderlich",IF(R79="","Termin ausstehend",IF(R79&lt;TODAY(),"Kontakt überfällig",IF(R79&lt;=TODAY()+7,"Kontakt fällig","Termin geplant")))))</f>
        <v/>
      </c>
    </row>
    <row r="80" ht="34" customHeight="1">
      <c r="A80" s="2" t="n"/>
      <c r="B80" s="24" t="n"/>
      <c r="C80" s="4" t="n"/>
      <c r="D80" s="4" t="n"/>
      <c r="E80" s="4" t="n"/>
      <c r="F80" s="4" t="n"/>
      <c r="G80" s="4" t="n"/>
      <c r="H80" s="2" t="n"/>
      <c r="I80" s="25" t="n"/>
      <c r="J80" s="2" t="n"/>
      <c r="K80" s="26" t="n"/>
      <c r="L80" s="2" t="n"/>
      <c r="M80" s="2" t="n"/>
      <c r="N80" s="2" t="n"/>
      <c r="O80" s="2" t="n"/>
      <c r="P80" s="2" t="n"/>
      <c r="Q80" s="24" t="n"/>
      <c r="R80" s="24" t="n"/>
      <c r="S80" s="7">
        <f>IF(OR(A80="",B80=""),"",IF(O80="Erfolgreich",0,MAX(0,TODAY()-B80)))</f>
        <v/>
      </c>
      <c r="T80" s="26" t="n"/>
      <c r="U80" s="27">
        <f>IF(OR(A80="",I80="",T80=""),"",IFERROR(I80*T80,0))</f>
        <v/>
      </c>
      <c r="V80" s="4" t="n"/>
      <c r="W80" s="7">
        <f>IF(A80="","",IF(OR(O80="Erfolgreich",O80="Abgelehnt",O80="Inaktiv"),"Kein Kontakt erforderlich",IF(R80="","Termin ausstehend",IF(R80&lt;TODAY(),"Kontakt überfällig",IF(R80&lt;=TODAY()+7,"Kontakt fällig","Termin geplant")))))</f>
        <v/>
      </c>
    </row>
    <row r="81" ht="34" customHeight="1">
      <c r="A81" s="2" t="n"/>
      <c r="B81" s="24" t="n"/>
      <c r="C81" s="4" t="n"/>
      <c r="D81" s="4" t="n"/>
      <c r="E81" s="4" t="n"/>
      <c r="F81" s="4" t="n"/>
      <c r="G81" s="4" t="n"/>
      <c r="H81" s="2" t="n"/>
      <c r="I81" s="25" t="n"/>
      <c r="J81" s="2" t="n"/>
      <c r="K81" s="26" t="n"/>
      <c r="L81" s="2" t="n"/>
      <c r="M81" s="2" t="n"/>
      <c r="N81" s="2" t="n"/>
      <c r="O81" s="2" t="n"/>
      <c r="P81" s="2" t="n"/>
      <c r="Q81" s="24" t="n"/>
      <c r="R81" s="24" t="n"/>
      <c r="S81" s="7">
        <f>IF(OR(A81="",B81=""),"",IF(O81="Erfolgreich",0,MAX(0,TODAY()-B81)))</f>
        <v/>
      </c>
      <c r="T81" s="26" t="n"/>
      <c r="U81" s="27">
        <f>IF(OR(A81="",I81="",T81=""),"",IFERROR(I81*T81,0))</f>
        <v/>
      </c>
      <c r="V81" s="4" t="n"/>
      <c r="W81" s="7">
        <f>IF(A81="","",IF(OR(O81="Erfolgreich",O81="Abgelehnt",O81="Inaktiv"),"Kein Kontakt erforderlich",IF(R81="","Termin ausstehend",IF(R81&lt;TODAY(),"Kontakt überfällig",IF(R81&lt;=TODAY()+7,"Kontakt fällig","Termin geplant")))))</f>
        <v/>
      </c>
    </row>
    <row r="82" ht="34" customHeight="1">
      <c r="A82" s="2" t="n"/>
      <c r="B82" s="24" t="n"/>
      <c r="C82" s="4" t="n"/>
      <c r="D82" s="4" t="n"/>
      <c r="E82" s="4" t="n"/>
      <c r="F82" s="4" t="n"/>
      <c r="G82" s="4" t="n"/>
      <c r="H82" s="2" t="n"/>
      <c r="I82" s="25" t="n"/>
      <c r="J82" s="2" t="n"/>
      <c r="K82" s="26" t="n"/>
      <c r="L82" s="2" t="n"/>
      <c r="M82" s="2" t="n"/>
      <c r="N82" s="2" t="n"/>
      <c r="O82" s="2" t="n"/>
      <c r="P82" s="2" t="n"/>
      <c r="Q82" s="24" t="n"/>
      <c r="R82" s="24" t="n"/>
      <c r="S82" s="7">
        <f>IF(OR(A82="",B82=""),"",IF(O82="Erfolgreich",0,MAX(0,TODAY()-B82)))</f>
        <v/>
      </c>
      <c r="T82" s="26" t="n"/>
      <c r="U82" s="27">
        <f>IF(OR(A82="",I82="",T82=""),"",IFERROR(I82*T82,0))</f>
        <v/>
      </c>
      <c r="V82" s="4" t="n"/>
      <c r="W82" s="7">
        <f>IF(A82="","",IF(OR(O82="Erfolgreich",O82="Abgelehnt",O82="Inaktiv"),"Kein Kontakt erforderlich",IF(R82="","Termin ausstehend",IF(R82&lt;TODAY(),"Kontakt überfällig",IF(R82&lt;=TODAY()+7,"Kontakt fällig","Termin geplant")))))</f>
        <v/>
      </c>
    </row>
    <row r="83" ht="34" customHeight="1">
      <c r="A83" s="2" t="n"/>
      <c r="B83" s="24" t="n"/>
      <c r="C83" s="4" t="n"/>
      <c r="D83" s="4" t="n"/>
      <c r="E83" s="4" t="n"/>
      <c r="F83" s="4" t="n"/>
      <c r="G83" s="4" t="n"/>
      <c r="H83" s="2" t="n"/>
      <c r="I83" s="25" t="n"/>
      <c r="J83" s="2" t="n"/>
      <c r="K83" s="26" t="n"/>
      <c r="L83" s="2" t="n"/>
      <c r="M83" s="2" t="n"/>
      <c r="N83" s="2" t="n"/>
      <c r="O83" s="2" t="n"/>
      <c r="P83" s="2" t="n"/>
      <c r="Q83" s="24" t="n"/>
      <c r="R83" s="24" t="n"/>
      <c r="S83" s="7">
        <f>IF(OR(A83="",B83=""),"",IF(O83="Erfolgreich",0,MAX(0,TODAY()-B83)))</f>
        <v/>
      </c>
      <c r="T83" s="26" t="n"/>
      <c r="U83" s="27">
        <f>IF(OR(A83="",I83="",T83=""),"",IFERROR(I83*T83,0))</f>
        <v/>
      </c>
      <c r="V83" s="4" t="n"/>
      <c r="W83" s="7">
        <f>IF(A83="","",IF(OR(O83="Erfolgreich",O83="Abgelehnt",O83="Inaktiv"),"Kein Kontakt erforderlich",IF(R83="","Termin ausstehend",IF(R83&lt;TODAY(),"Kontakt überfällig",IF(R83&lt;=TODAY()+7,"Kontakt fällig","Termin geplant")))))</f>
        <v/>
      </c>
    </row>
    <row r="84" ht="34" customHeight="1">
      <c r="A84" s="2" t="n"/>
      <c r="B84" s="24" t="n"/>
      <c r="C84" s="4" t="n"/>
      <c r="D84" s="4" t="n"/>
      <c r="E84" s="4" t="n"/>
      <c r="F84" s="4" t="n"/>
      <c r="G84" s="4" t="n"/>
      <c r="H84" s="2" t="n"/>
      <c r="I84" s="25" t="n"/>
      <c r="J84" s="2" t="n"/>
      <c r="K84" s="26" t="n"/>
      <c r="L84" s="2" t="n"/>
      <c r="M84" s="2" t="n"/>
      <c r="N84" s="2" t="n"/>
      <c r="O84" s="2" t="n"/>
      <c r="P84" s="2" t="n"/>
      <c r="Q84" s="24" t="n"/>
      <c r="R84" s="24" t="n"/>
      <c r="S84" s="7">
        <f>IF(OR(A84="",B84=""),"",IF(O84="Erfolgreich",0,MAX(0,TODAY()-B84)))</f>
        <v/>
      </c>
      <c r="T84" s="26" t="n"/>
      <c r="U84" s="27">
        <f>IF(OR(A84="",I84="",T84=""),"",IFERROR(I84*T84,0))</f>
        <v/>
      </c>
      <c r="V84" s="4" t="n"/>
      <c r="W84" s="7">
        <f>IF(A84="","",IF(OR(O84="Erfolgreich",O84="Abgelehnt",O84="Inaktiv"),"Kein Kontakt erforderlich",IF(R84="","Termin ausstehend",IF(R84&lt;TODAY(),"Kontakt überfällig",IF(R84&lt;=TODAY()+7,"Kontakt fällig","Termin geplant")))))</f>
        <v/>
      </c>
    </row>
    <row r="85" ht="34" customHeight="1">
      <c r="A85" s="2" t="n"/>
      <c r="B85" s="24" t="n"/>
      <c r="C85" s="4" t="n"/>
      <c r="D85" s="4" t="n"/>
      <c r="E85" s="4" t="n"/>
      <c r="F85" s="4" t="n"/>
      <c r="G85" s="4" t="n"/>
      <c r="H85" s="2" t="n"/>
      <c r="I85" s="25" t="n"/>
      <c r="J85" s="2" t="n"/>
      <c r="K85" s="26" t="n"/>
      <c r="L85" s="2" t="n"/>
      <c r="M85" s="2" t="n"/>
      <c r="N85" s="2" t="n"/>
      <c r="O85" s="2" t="n"/>
      <c r="P85" s="2" t="n"/>
      <c r="Q85" s="24" t="n"/>
      <c r="R85" s="24" t="n"/>
      <c r="S85" s="7">
        <f>IF(OR(A85="",B85=""),"",IF(O85="Erfolgreich",0,MAX(0,TODAY()-B85)))</f>
        <v/>
      </c>
      <c r="T85" s="26" t="n"/>
      <c r="U85" s="27">
        <f>IF(OR(A85="",I85="",T85=""),"",IFERROR(I85*T85,0))</f>
        <v/>
      </c>
      <c r="V85" s="4" t="n"/>
      <c r="W85" s="7">
        <f>IF(A85="","",IF(OR(O85="Erfolgreich",O85="Abgelehnt",O85="Inaktiv"),"Kein Kontakt erforderlich",IF(R85="","Termin ausstehend",IF(R85&lt;TODAY(),"Kontakt überfällig",IF(R85&lt;=TODAY()+7,"Kontakt fällig","Termin geplant")))))</f>
        <v/>
      </c>
    </row>
    <row r="86" ht="34" customHeight="1">
      <c r="A86" s="2" t="n"/>
      <c r="B86" s="24" t="n"/>
      <c r="C86" s="4" t="n"/>
      <c r="D86" s="4" t="n"/>
      <c r="E86" s="4" t="n"/>
      <c r="F86" s="4" t="n"/>
      <c r="G86" s="4" t="n"/>
      <c r="H86" s="2" t="n"/>
      <c r="I86" s="25" t="n"/>
      <c r="J86" s="2" t="n"/>
      <c r="K86" s="26" t="n"/>
      <c r="L86" s="2" t="n"/>
      <c r="M86" s="2" t="n"/>
      <c r="N86" s="2" t="n"/>
      <c r="O86" s="2" t="n"/>
      <c r="P86" s="2" t="n"/>
      <c r="Q86" s="24" t="n"/>
      <c r="R86" s="24" t="n"/>
      <c r="S86" s="7">
        <f>IF(OR(A86="",B86=""),"",IF(O86="Erfolgreich",0,MAX(0,TODAY()-B86)))</f>
        <v/>
      </c>
      <c r="T86" s="26" t="n"/>
      <c r="U86" s="27">
        <f>IF(OR(A86="",I86="",T86=""),"",IFERROR(I86*T86,0))</f>
        <v/>
      </c>
      <c r="V86" s="4" t="n"/>
      <c r="W86" s="7">
        <f>IF(A86="","",IF(OR(O86="Erfolgreich",O86="Abgelehnt",O86="Inaktiv"),"Kein Kontakt erforderlich",IF(R86="","Termin ausstehend",IF(R86&lt;TODAY(),"Kontakt überfällig",IF(R86&lt;=TODAY()+7,"Kontakt fällig","Termin geplant")))))</f>
        <v/>
      </c>
    </row>
    <row r="87" ht="34" customHeight="1">
      <c r="A87" s="2" t="n"/>
      <c r="B87" s="24" t="n"/>
      <c r="C87" s="4" t="n"/>
      <c r="D87" s="4" t="n"/>
      <c r="E87" s="4" t="n"/>
      <c r="F87" s="4" t="n"/>
      <c r="G87" s="4" t="n"/>
      <c r="H87" s="2" t="n"/>
      <c r="I87" s="25" t="n"/>
      <c r="J87" s="2" t="n"/>
      <c r="K87" s="26" t="n"/>
      <c r="L87" s="2" t="n"/>
      <c r="M87" s="2" t="n"/>
      <c r="N87" s="2" t="n"/>
      <c r="O87" s="2" t="n"/>
      <c r="P87" s="2" t="n"/>
      <c r="Q87" s="24" t="n"/>
      <c r="R87" s="24" t="n"/>
      <c r="S87" s="7">
        <f>IF(OR(A87="",B87=""),"",IF(O87="Erfolgreich",0,MAX(0,TODAY()-B87)))</f>
        <v/>
      </c>
      <c r="T87" s="26" t="n"/>
      <c r="U87" s="27">
        <f>IF(OR(A87="",I87="",T87=""),"",IFERROR(I87*T87,0))</f>
        <v/>
      </c>
      <c r="V87" s="4" t="n"/>
      <c r="W87" s="7">
        <f>IF(A87="","",IF(OR(O87="Erfolgreich",O87="Abgelehnt",O87="Inaktiv"),"Kein Kontakt erforderlich",IF(R87="","Termin ausstehend",IF(R87&lt;TODAY(),"Kontakt überfällig",IF(R87&lt;=TODAY()+7,"Kontakt fällig","Termin geplant")))))</f>
        <v/>
      </c>
    </row>
    <row r="88" ht="34" customHeight="1">
      <c r="A88" s="2" t="n"/>
      <c r="B88" s="24" t="n"/>
      <c r="C88" s="4" t="n"/>
      <c r="D88" s="4" t="n"/>
      <c r="E88" s="4" t="n"/>
      <c r="F88" s="4" t="n"/>
      <c r="G88" s="4" t="n"/>
      <c r="H88" s="2" t="n"/>
      <c r="I88" s="25" t="n"/>
      <c r="J88" s="2" t="n"/>
      <c r="K88" s="26" t="n"/>
      <c r="L88" s="2" t="n"/>
      <c r="M88" s="2" t="n"/>
      <c r="N88" s="2" t="n"/>
      <c r="O88" s="2" t="n"/>
      <c r="P88" s="2" t="n"/>
      <c r="Q88" s="24" t="n"/>
      <c r="R88" s="24" t="n"/>
      <c r="S88" s="7">
        <f>IF(OR(A88="",B88=""),"",IF(O88="Erfolgreich",0,MAX(0,TODAY()-B88)))</f>
        <v/>
      </c>
      <c r="T88" s="26" t="n"/>
      <c r="U88" s="27">
        <f>IF(OR(A88="",I88="",T88=""),"",IFERROR(I88*T88,0))</f>
        <v/>
      </c>
      <c r="V88" s="4" t="n"/>
      <c r="W88" s="7">
        <f>IF(A88="","",IF(OR(O88="Erfolgreich",O88="Abgelehnt",O88="Inaktiv"),"Kein Kontakt erforderlich",IF(R88="","Termin ausstehend",IF(R88&lt;TODAY(),"Kontakt überfällig",IF(R88&lt;=TODAY()+7,"Kontakt fällig","Termin geplant")))))</f>
        <v/>
      </c>
    </row>
    <row r="89" ht="34" customHeight="1">
      <c r="A89" s="2" t="n"/>
      <c r="B89" s="24" t="n"/>
      <c r="C89" s="4" t="n"/>
      <c r="D89" s="4" t="n"/>
      <c r="E89" s="4" t="n"/>
      <c r="F89" s="4" t="n"/>
      <c r="G89" s="4" t="n"/>
      <c r="H89" s="2" t="n"/>
      <c r="I89" s="25" t="n"/>
      <c r="J89" s="2" t="n"/>
      <c r="K89" s="26" t="n"/>
      <c r="L89" s="2" t="n"/>
      <c r="M89" s="2" t="n"/>
      <c r="N89" s="2" t="n"/>
      <c r="O89" s="2" t="n"/>
      <c r="P89" s="2" t="n"/>
      <c r="Q89" s="24" t="n"/>
      <c r="R89" s="24" t="n"/>
      <c r="S89" s="7">
        <f>IF(OR(A89="",B89=""),"",IF(O89="Erfolgreich",0,MAX(0,TODAY()-B89)))</f>
        <v/>
      </c>
      <c r="T89" s="26" t="n"/>
      <c r="U89" s="27">
        <f>IF(OR(A89="",I89="",T89=""),"",IFERROR(I89*T89,0))</f>
        <v/>
      </c>
      <c r="V89" s="4" t="n"/>
      <c r="W89" s="7">
        <f>IF(A89="","",IF(OR(O89="Erfolgreich",O89="Abgelehnt",O89="Inaktiv"),"Kein Kontakt erforderlich",IF(R89="","Termin ausstehend",IF(R89&lt;TODAY(),"Kontakt überfällig",IF(R89&lt;=TODAY()+7,"Kontakt fällig","Termin geplant")))))</f>
        <v/>
      </c>
    </row>
    <row r="90" ht="34" customHeight="1">
      <c r="A90" s="2" t="n"/>
      <c r="B90" s="24" t="n"/>
      <c r="C90" s="4" t="n"/>
      <c r="D90" s="4" t="n"/>
      <c r="E90" s="4" t="n"/>
      <c r="F90" s="4" t="n"/>
      <c r="G90" s="4" t="n"/>
      <c r="H90" s="2" t="n"/>
      <c r="I90" s="25" t="n"/>
      <c r="J90" s="2" t="n"/>
      <c r="K90" s="26" t="n"/>
      <c r="L90" s="2" t="n"/>
      <c r="M90" s="2" t="n"/>
      <c r="N90" s="2" t="n"/>
      <c r="O90" s="2" t="n"/>
      <c r="P90" s="2" t="n"/>
      <c r="Q90" s="24" t="n"/>
      <c r="R90" s="24" t="n"/>
      <c r="S90" s="7">
        <f>IF(OR(A90="",B90=""),"",IF(O90="Erfolgreich",0,MAX(0,TODAY()-B90)))</f>
        <v/>
      </c>
      <c r="T90" s="26" t="n"/>
      <c r="U90" s="27">
        <f>IF(OR(A90="",I90="",T90=""),"",IFERROR(I90*T90,0))</f>
        <v/>
      </c>
      <c r="V90" s="4" t="n"/>
      <c r="W90" s="7">
        <f>IF(A90="","",IF(OR(O90="Erfolgreich",O90="Abgelehnt",O90="Inaktiv"),"Kein Kontakt erforderlich",IF(R90="","Termin ausstehend",IF(R90&lt;TODAY(),"Kontakt überfällig",IF(R90&lt;=TODAY()+7,"Kontakt fällig","Termin geplant")))))</f>
        <v/>
      </c>
    </row>
    <row r="91" ht="34" customHeight="1">
      <c r="A91" s="2" t="n"/>
      <c r="B91" s="24" t="n"/>
      <c r="C91" s="4" t="n"/>
      <c r="D91" s="4" t="n"/>
      <c r="E91" s="4" t="n"/>
      <c r="F91" s="4" t="n"/>
      <c r="G91" s="4" t="n"/>
      <c r="H91" s="2" t="n"/>
      <c r="I91" s="25" t="n"/>
      <c r="J91" s="2" t="n"/>
      <c r="K91" s="26" t="n"/>
      <c r="L91" s="2" t="n"/>
      <c r="M91" s="2" t="n"/>
      <c r="N91" s="2" t="n"/>
      <c r="O91" s="2" t="n"/>
      <c r="P91" s="2" t="n"/>
      <c r="Q91" s="24" t="n"/>
      <c r="R91" s="24" t="n"/>
      <c r="S91" s="7">
        <f>IF(OR(A91="",B91=""),"",IF(O91="Erfolgreich",0,MAX(0,TODAY()-B91)))</f>
        <v/>
      </c>
      <c r="T91" s="26" t="n"/>
      <c r="U91" s="27">
        <f>IF(OR(A91="",I91="",T91=""),"",IFERROR(I91*T91,0))</f>
        <v/>
      </c>
      <c r="V91" s="4" t="n"/>
      <c r="W91" s="7">
        <f>IF(A91="","",IF(OR(O91="Erfolgreich",O91="Abgelehnt",O91="Inaktiv"),"Kein Kontakt erforderlich",IF(R91="","Termin ausstehend",IF(R91&lt;TODAY(),"Kontakt überfällig",IF(R91&lt;=TODAY()+7,"Kontakt fällig","Termin geplant")))))</f>
        <v/>
      </c>
    </row>
    <row r="92" ht="34" customHeight="1">
      <c r="A92" s="2" t="n"/>
      <c r="B92" s="24" t="n"/>
      <c r="C92" s="4" t="n"/>
      <c r="D92" s="4" t="n"/>
      <c r="E92" s="4" t="n"/>
      <c r="F92" s="4" t="n"/>
      <c r="G92" s="4" t="n"/>
      <c r="H92" s="2" t="n"/>
      <c r="I92" s="25" t="n"/>
      <c r="J92" s="2" t="n"/>
      <c r="K92" s="26" t="n"/>
      <c r="L92" s="2" t="n"/>
      <c r="M92" s="2" t="n"/>
      <c r="N92" s="2" t="n"/>
      <c r="O92" s="2" t="n"/>
      <c r="P92" s="2" t="n"/>
      <c r="Q92" s="24" t="n"/>
      <c r="R92" s="24" t="n"/>
      <c r="S92" s="7">
        <f>IF(OR(A92="",B92=""),"",IF(O92="Erfolgreich",0,MAX(0,TODAY()-B92)))</f>
        <v/>
      </c>
      <c r="T92" s="26" t="n"/>
      <c r="U92" s="27">
        <f>IF(OR(A92="",I92="",T92=""),"",IFERROR(I92*T92,0))</f>
        <v/>
      </c>
      <c r="V92" s="4" t="n"/>
      <c r="W92" s="7">
        <f>IF(A92="","",IF(OR(O92="Erfolgreich",O92="Abgelehnt",O92="Inaktiv"),"Kein Kontakt erforderlich",IF(R92="","Termin ausstehend",IF(R92&lt;TODAY(),"Kontakt überfällig",IF(R92&lt;=TODAY()+7,"Kontakt fällig","Termin geplant")))))</f>
        <v/>
      </c>
    </row>
    <row r="93" ht="34" customHeight="1">
      <c r="A93" s="2" t="n"/>
      <c r="B93" s="24" t="n"/>
      <c r="C93" s="4" t="n"/>
      <c r="D93" s="4" t="n"/>
      <c r="E93" s="4" t="n"/>
      <c r="F93" s="4" t="n"/>
      <c r="G93" s="4" t="n"/>
      <c r="H93" s="2" t="n"/>
      <c r="I93" s="25" t="n"/>
      <c r="J93" s="2" t="n"/>
      <c r="K93" s="26" t="n"/>
      <c r="L93" s="2" t="n"/>
      <c r="M93" s="2" t="n"/>
      <c r="N93" s="2" t="n"/>
      <c r="O93" s="2" t="n"/>
      <c r="P93" s="2" t="n"/>
      <c r="Q93" s="24" t="n"/>
      <c r="R93" s="24" t="n"/>
      <c r="S93" s="7">
        <f>IF(OR(A93="",B93=""),"",IF(O93="Erfolgreich",0,MAX(0,TODAY()-B93)))</f>
        <v/>
      </c>
      <c r="T93" s="26" t="n"/>
      <c r="U93" s="27">
        <f>IF(OR(A93="",I93="",T93=""),"",IFERROR(I93*T93,0))</f>
        <v/>
      </c>
      <c r="V93" s="4" t="n"/>
      <c r="W93" s="7">
        <f>IF(A93="","",IF(OR(O93="Erfolgreich",O93="Abgelehnt",O93="Inaktiv"),"Kein Kontakt erforderlich",IF(R93="","Termin ausstehend",IF(R93&lt;TODAY(),"Kontakt überfällig",IF(R93&lt;=TODAY()+7,"Kontakt fällig","Termin geplant")))))</f>
        <v/>
      </c>
    </row>
    <row r="94" ht="34" customHeight="1">
      <c r="A94" s="2" t="n"/>
      <c r="B94" s="24" t="n"/>
      <c r="C94" s="4" t="n"/>
      <c r="D94" s="4" t="n"/>
      <c r="E94" s="4" t="n"/>
      <c r="F94" s="4" t="n"/>
      <c r="G94" s="4" t="n"/>
      <c r="H94" s="2" t="n"/>
      <c r="I94" s="25" t="n"/>
      <c r="J94" s="2" t="n"/>
      <c r="K94" s="26" t="n"/>
      <c r="L94" s="2" t="n"/>
      <c r="M94" s="2" t="n"/>
      <c r="N94" s="2" t="n"/>
      <c r="O94" s="2" t="n"/>
      <c r="P94" s="2" t="n"/>
      <c r="Q94" s="24" t="n"/>
      <c r="R94" s="24" t="n"/>
      <c r="S94" s="7">
        <f>IF(OR(A94="",B94=""),"",IF(O94="Erfolgreich",0,MAX(0,TODAY()-B94)))</f>
        <v/>
      </c>
      <c r="T94" s="26" t="n"/>
      <c r="U94" s="27">
        <f>IF(OR(A94="",I94="",T94=""),"",IFERROR(I94*T94,0))</f>
        <v/>
      </c>
      <c r="V94" s="4" t="n"/>
      <c r="W94" s="7">
        <f>IF(A94="","",IF(OR(O94="Erfolgreich",O94="Abgelehnt",O94="Inaktiv"),"Kein Kontakt erforderlich",IF(R94="","Termin ausstehend",IF(R94&lt;TODAY(),"Kontakt überfällig",IF(R94&lt;=TODAY()+7,"Kontakt fällig","Termin geplant")))))</f>
        <v/>
      </c>
    </row>
    <row r="95" ht="34" customHeight="1">
      <c r="A95" s="2" t="n"/>
      <c r="B95" s="24" t="n"/>
      <c r="C95" s="4" t="n"/>
      <c r="D95" s="4" t="n"/>
      <c r="E95" s="4" t="n"/>
      <c r="F95" s="4" t="n"/>
      <c r="G95" s="4" t="n"/>
      <c r="H95" s="2" t="n"/>
      <c r="I95" s="25" t="n"/>
      <c r="J95" s="2" t="n"/>
      <c r="K95" s="26" t="n"/>
      <c r="L95" s="2" t="n"/>
      <c r="M95" s="2" t="n"/>
      <c r="N95" s="2" t="n"/>
      <c r="O95" s="2" t="n"/>
      <c r="P95" s="2" t="n"/>
      <c r="Q95" s="24" t="n"/>
      <c r="R95" s="24" t="n"/>
      <c r="S95" s="7">
        <f>IF(OR(A95="",B95=""),"",IF(O95="Erfolgreich",0,MAX(0,TODAY()-B95)))</f>
        <v/>
      </c>
      <c r="T95" s="26" t="n"/>
      <c r="U95" s="27">
        <f>IF(OR(A95="",I95="",T95=""),"",IFERROR(I95*T95,0))</f>
        <v/>
      </c>
      <c r="V95" s="4" t="n"/>
      <c r="W95" s="7">
        <f>IF(A95="","",IF(OR(O95="Erfolgreich",O95="Abgelehnt",O95="Inaktiv"),"Kein Kontakt erforderlich",IF(R95="","Termin ausstehend",IF(R95&lt;TODAY(),"Kontakt überfällig",IF(R95&lt;=TODAY()+7,"Kontakt fällig","Termin geplant")))))</f>
        <v/>
      </c>
    </row>
    <row r="96" ht="34" customHeight="1">
      <c r="A96" s="2" t="n"/>
      <c r="B96" s="24" t="n"/>
      <c r="C96" s="4" t="n"/>
      <c r="D96" s="4" t="n"/>
      <c r="E96" s="4" t="n"/>
      <c r="F96" s="4" t="n"/>
      <c r="G96" s="4" t="n"/>
      <c r="H96" s="2" t="n"/>
      <c r="I96" s="25" t="n"/>
      <c r="J96" s="2" t="n"/>
      <c r="K96" s="26" t="n"/>
      <c r="L96" s="2" t="n"/>
      <c r="M96" s="2" t="n"/>
      <c r="N96" s="2" t="n"/>
      <c r="O96" s="2" t="n"/>
      <c r="P96" s="2" t="n"/>
      <c r="Q96" s="24" t="n"/>
      <c r="R96" s="24" t="n"/>
      <c r="S96" s="7">
        <f>IF(OR(A96="",B96=""),"",IF(O96="Erfolgreich",0,MAX(0,TODAY()-B96)))</f>
        <v/>
      </c>
      <c r="T96" s="26" t="n"/>
      <c r="U96" s="27">
        <f>IF(OR(A96="",I96="",T96=""),"",IFERROR(I96*T96,0))</f>
        <v/>
      </c>
      <c r="V96" s="4" t="n"/>
      <c r="W96" s="7">
        <f>IF(A96="","",IF(OR(O96="Erfolgreich",O96="Abgelehnt",O96="Inaktiv"),"Kein Kontakt erforderlich",IF(R96="","Termin ausstehend",IF(R96&lt;TODAY(),"Kontakt überfällig",IF(R96&lt;=TODAY()+7,"Kontakt fällig","Termin geplant")))))</f>
        <v/>
      </c>
    </row>
    <row r="97" ht="34" customHeight="1">
      <c r="A97" s="2" t="n"/>
      <c r="B97" s="24" t="n"/>
      <c r="C97" s="4" t="n"/>
      <c r="D97" s="4" t="n"/>
      <c r="E97" s="4" t="n"/>
      <c r="F97" s="4" t="n"/>
      <c r="G97" s="4" t="n"/>
      <c r="H97" s="2" t="n"/>
      <c r="I97" s="25" t="n"/>
      <c r="J97" s="2" t="n"/>
      <c r="K97" s="26" t="n"/>
      <c r="L97" s="2" t="n"/>
      <c r="M97" s="2" t="n"/>
      <c r="N97" s="2" t="n"/>
      <c r="O97" s="2" t="n"/>
      <c r="P97" s="2" t="n"/>
      <c r="Q97" s="24" t="n"/>
      <c r="R97" s="24" t="n"/>
      <c r="S97" s="7">
        <f>IF(OR(A97="",B97=""),"",IF(O97="Erfolgreich",0,MAX(0,TODAY()-B97)))</f>
        <v/>
      </c>
      <c r="T97" s="26" t="n"/>
      <c r="U97" s="27">
        <f>IF(OR(A97="",I97="",T97=""),"",IFERROR(I97*T97,0))</f>
        <v/>
      </c>
      <c r="V97" s="4" t="n"/>
      <c r="W97" s="7">
        <f>IF(A97="","",IF(OR(O97="Erfolgreich",O97="Abgelehnt",O97="Inaktiv"),"Kein Kontakt erforderlich",IF(R97="","Termin ausstehend",IF(R97&lt;TODAY(),"Kontakt überfällig",IF(R97&lt;=TODAY()+7,"Kontakt fällig","Termin geplant")))))</f>
        <v/>
      </c>
    </row>
    <row r="98" ht="34" customHeight="1">
      <c r="A98" s="2" t="n"/>
      <c r="B98" s="24" t="n"/>
      <c r="C98" s="4" t="n"/>
      <c r="D98" s="4" t="n"/>
      <c r="E98" s="4" t="n"/>
      <c r="F98" s="4" t="n"/>
      <c r="G98" s="4" t="n"/>
      <c r="H98" s="2" t="n"/>
      <c r="I98" s="25" t="n"/>
      <c r="J98" s="2" t="n"/>
      <c r="K98" s="26" t="n"/>
      <c r="L98" s="2" t="n"/>
      <c r="M98" s="2" t="n"/>
      <c r="N98" s="2" t="n"/>
      <c r="O98" s="2" t="n"/>
      <c r="P98" s="2" t="n"/>
      <c r="Q98" s="24" t="n"/>
      <c r="R98" s="24" t="n"/>
      <c r="S98" s="7">
        <f>IF(OR(A98="",B98=""),"",IF(O98="Erfolgreich",0,MAX(0,TODAY()-B98)))</f>
        <v/>
      </c>
      <c r="T98" s="26" t="n"/>
      <c r="U98" s="27">
        <f>IF(OR(A98="",I98="",T98=""),"",IFERROR(I98*T98,0))</f>
        <v/>
      </c>
      <c r="V98" s="4" t="n"/>
      <c r="W98" s="7">
        <f>IF(A98="","",IF(OR(O98="Erfolgreich",O98="Abgelehnt",O98="Inaktiv"),"Kein Kontakt erforderlich",IF(R98="","Termin ausstehend",IF(R98&lt;TODAY(),"Kontakt überfällig",IF(R98&lt;=TODAY()+7,"Kontakt fällig","Termin geplant")))))</f>
        <v/>
      </c>
    </row>
    <row r="99" ht="34" customHeight="1">
      <c r="A99" s="2" t="n"/>
      <c r="B99" s="24" t="n"/>
      <c r="C99" s="4" t="n"/>
      <c r="D99" s="4" t="n"/>
      <c r="E99" s="4" t="n"/>
      <c r="F99" s="4" t="n"/>
      <c r="G99" s="4" t="n"/>
      <c r="H99" s="2" t="n"/>
      <c r="I99" s="25" t="n"/>
      <c r="J99" s="2" t="n"/>
      <c r="K99" s="26" t="n"/>
      <c r="L99" s="2" t="n"/>
      <c r="M99" s="2" t="n"/>
      <c r="N99" s="2" t="n"/>
      <c r="O99" s="2" t="n"/>
      <c r="P99" s="2" t="n"/>
      <c r="Q99" s="24" t="n"/>
      <c r="R99" s="24" t="n"/>
      <c r="S99" s="7">
        <f>IF(OR(A99="",B99=""),"",IF(O99="Erfolgreich",0,MAX(0,TODAY()-B99)))</f>
        <v/>
      </c>
      <c r="T99" s="26" t="n"/>
      <c r="U99" s="27">
        <f>IF(OR(A99="",I99="",T99=""),"",IFERROR(I99*T99,0))</f>
        <v/>
      </c>
      <c r="V99" s="4" t="n"/>
      <c r="W99" s="7">
        <f>IF(A99="","",IF(OR(O99="Erfolgreich",O99="Abgelehnt",O99="Inaktiv"),"Kein Kontakt erforderlich",IF(R99="","Termin ausstehend",IF(R99&lt;TODAY(),"Kontakt überfällig",IF(R99&lt;=TODAY()+7,"Kontakt fällig","Termin geplant")))))</f>
        <v/>
      </c>
    </row>
    <row r="100" ht="34" customHeight="1">
      <c r="A100" s="2" t="n"/>
      <c r="B100" s="24" t="n"/>
      <c r="C100" s="4" t="n"/>
      <c r="D100" s="4" t="n"/>
      <c r="E100" s="4" t="n"/>
      <c r="F100" s="4" t="n"/>
      <c r="G100" s="4" t="n"/>
      <c r="H100" s="2" t="n"/>
      <c r="I100" s="25" t="n"/>
      <c r="J100" s="2" t="n"/>
      <c r="K100" s="26" t="n"/>
      <c r="L100" s="2" t="n"/>
      <c r="M100" s="2" t="n"/>
      <c r="N100" s="2" t="n"/>
      <c r="O100" s="2" t="n"/>
      <c r="P100" s="2" t="n"/>
      <c r="Q100" s="24" t="n"/>
      <c r="R100" s="24" t="n"/>
      <c r="S100" s="7">
        <f>IF(OR(A100="",B100=""),"",IF(O100="Erfolgreich",0,MAX(0,TODAY()-B100)))</f>
        <v/>
      </c>
      <c r="T100" s="26" t="n"/>
      <c r="U100" s="27">
        <f>IF(OR(A100="",I100="",T100=""),"",IFERROR(I100*T100,0))</f>
        <v/>
      </c>
      <c r="V100" s="4" t="n"/>
      <c r="W100" s="7">
        <f>IF(A100="","",IF(OR(O100="Erfolgreich",O100="Abgelehnt",O100="Inaktiv"),"Kein Kontakt erforderlich",IF(R100="","Termin ausstehend",IF(R100&lt;TODAY(),"Kontakt überfällig",IF(R100&lt;=TODAY()+7,"Kontakt fällig","Termin geplant")))))</f>
        <v/>
      </c>
    </row>
    <row r="101" ht="34" customHeight="1">
      <c r="A101" s="2" t="n"/>
      <c r="B101" s="24" t="n"/>
      <c r="C101" s="4" t="n"/>
      <c r="D101" s="4" t="n"/>
      <c r="E101" s="4" t="n"/>
      <c r="F101" s="4" t="n"/>
      <c r="G101" s="4" t="n"/>
      <c r="H101" s="2" t="n"/>
      <c r="I101" s="25" t="n"/>
      <c r="J101" s="2" t="n"/>
      <c r="K101" s="26" t="n"/>
      <c r="L101" s="2" t="n"/>
      <c r="M101" s="2" t="n"/>
      <c r="N101" s="2" t="n"/>
      <c r="O101" s="2" t="n"/>
      <c r="P101" s="2" t="n"/>
      <c r="Q101" s="24" t="n"/>
      <c r="R101" s="24" t="n"/>
      <c r="S101" s="7">
        <f>IF(OR(A101="",B101=""),"",IF(O101="Erfolgreich",0,MAX(0,TODAY()-B101)))</f>
        <v/>
      </c>
      <c r="T101" s="26" t="n"/>
      <c r="U101" s="27">
        <f>IF(OR(A101="",I101="",T101=""),"",IFERROR(I101*T101,0))</f>
        <v/>
      </c>
      <c r="V101" s="4" t="n"/>
      <c r="W101" s="7">
        <f>IF(A101="","",IF(OR(O101="Erfolgreich",O101="Abgelehnt",O101="Inaktiv"),"Kein Kontakt erforderlich",IF(R101="","Termin ausstehend",IF(R101&lt;TODAY(),"Kontakt überfällig",IF(R101&lt;=TODAY()+7,"Kontakt fällig","Termin geplant")))))</f>
        <v/>
      </c>
    </row>
  </sheetData>
  <conditionalFormatting sqref="A2:W101">
    <cfRule type="expression" priority="1" dxfId="0" stopIfTrue="1">
      <formula>$W2="Kontakt überfällig"</formula>
    </cfRule>
    <cfRule type="expression" priority="2" dxfId="1" stopIfTrue="0">
      <formula>$O2="Erfolgreich"</formula>
    </cfRule>
  </conditionalFormatting>
  <dataValidations count="6">
    <dataValidation sqref="J2:J101" showErrorMessage="1" showInputMessage="1" allowBlank="1" type="list">
      <formula1>"Wohnen,Gewerbe,Mischnutzung,Landwirtschaft,Sonstige"</formula1>
    </dataValidation>
    <dataValidation sqref="L2:L101" showErrorMessage="1" showInputMessage="1" allowBlank="1" type="list">
      <formula1>"Eigenkapital,Finanzierung angefragt,Finanzierung bestätigt,Ungeklärt"</formula1>
    </dataValidation>
    <dataValidation sqref="M2:M101" showErrorMessage="1" showInputMessage="1" allowBlank="1" type="list">
      <formula1>"Website,Immobilienportal,Empfehlung,Telefon,E-Mail,Messe"</formula1>
    </dataValidation>
    <dataValidation sqref="N2:N101" showErrorMessage="1" showInputMessage="1" allowBlank="1" type="list">
      <formula1>"Hoch,Mittel,Niedrig"</formula1>
    </dataValidation>
    <dataValidation sqref="O2:O101" showErrorMessage="1" showInputMessage="1" allowBlank="1" type="list">
      <formula1>"Neu,In Prüfung,Besichtigung geplant,Angebot abgegeben,Erfolgreich,Abgelehnt,Inaktiv"</formula1>
    </dataValidation>
    <dataValidation sqref="P2:P101" showErrorMessage="1" showInputMessage="1" allowBlank="1" type="list">
      <formula1>"Julia Wagner,Thomas Becker,Katrin Schulz,Stefan Becker,Andreas Hoffmann"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30" customHeight="1">
      <c r="A1" s="9" t="inlineStr">
        <is>
          <t>Dashboard Grundstücksanfragen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9" t="n"/>
    </row>
    <row r="2">
      <c r="A2" s="10" t="inlineStr">
        <is>
          <t>Stand</t>
        </is>
      </c>
      <c r="B2" s="30">
        <f>TODAY()</f>
        <v/>
      </c>
    </row>
    <row r="3">
      <c r="A3" s="12" t="inlineStr">
        <is>
          <t>Kennzahl</t>
        </is>
      </c>
      <c r="B3" s="12" t="inlineStr">
        <is>
          <t>Wert</t>
        </is>
      </c>
    </row>
    <row r="4">
      <c r="A4" s="13" t="inlineStr">
        <is>
          <t>Gesamtzahl Anfragen</t>
        </is>
      </c>
      <c r="B4" s="14">
        <f>COUNTA('Anfragen'!$A$2:$A$101)</f>
        <v/>
      </c>
    </row>
    <row r="5">
      <c r="A5" s="13" t="inlineStr">
        <is>
          <t>Anzahl aktiver Anfragen</t>
        </is>
      </c>
      <c r="B5" s="14">
        <f>COUNTIFS('Anfragen'!$A$2:$A$101,"&lt;&gt;",'Anfragen'!$O$2:$O$101,"&lt;&gt;Erfolgreich")</f>
        <v/>
      </c>
    </row>
    <row r="6">
      <c r="A6" s="13" t="inlineStr">
        <is>
          <t>Erfolgreiche Abschlüsse</t>
        </is>
      </c>
      <c r="B6" s="14">
        <f>COUNTIF('Anfragen'!$O$2:$O$101,"Erfolgreich")</f>
        <v/>
      </c>
    </row>
    <row r="7">
      <c r="A7" s="13" t="inlineStr">
        <is>
          <t>Erfolgsquote</t>
        </is>
      </c>
      <c r="B7" s="31">
        <f>IFERROR(COUNTIF('Anfragen'!$O$2:$O$101,"Erfolgreich")/COUNTA('Anfragen'!$A$2:$A$101),0)</f>
        <v/>
      </c>
    </row>
    <row r="8">
      <c r="A8" s="13" t="inlineStr">
        <is>
          <t>Durchschnittliches Budget</t>
        </is>
      </c>
      <c r="B8" s="32">
        <f>IFERROR(AVERAGE('Anfragen'!$K$2:$K$101),0)</f>
        <v/>
      </c>
    </row>
    <row r="9">
      <c r="A9" s="13" t="inlineStr">
        <is>
          <t>Gesamtfläche der angefragten Grundstücke</t>
        </is>
      </c>
      <c r="B9" s="33">
        <f>SUM('Anfragen'!$I$2:$I$101)</f>
        <v/>
      </c>
    </row>
    <row r="10">
      <c r="A10" s="13" t="inlineStr">
        <is>
          <t>Gesamtvolumen geschätzter Grundstückswerte</t>
        </is>
      </c>
      <c r="B10" s="32">
        <f>SUM('Anfragen'!$U$2:$U$101)</f>
        <v/>
      </c>
    </row>
    <row r="11">
      <c r="A11" s="13" t="inlineStr">
        <is>
          <t>Hohe Prioritäten</t>
        </is>
      </c>
      <c r="B11" s="14">
        <f>COUNTIF('Anfragen'!$N$2:$N$101,"Hoch")</f>
        <v/>
      </c>
    </row>
    <row r="12">
      <c r="A12" s="10" t="inlineStr">
        <is>
          <t>Anfrage-ID auswählen</t>
        </is>
      </c>
      <c r="B12" s="2" t="n"/>
    </row>
    <row r="13">
      <c r="A13" s="10" t="inlineStr">
        <is>
          <t>Interessent</t>
        </is>
      </c>
      <c r="B13" s="13">
        <f>IF($B$12="","",IFERROR(VLOOKUP($B$12,'Anfragen'!$A$2:$W$101,3,FALSE),"Keine Anfrage gefunden"))</f>
        <v/>
      </c>
    </row>
    <row r="14">
      <c r="A14" s="10" t="inlineStr">
        <is>
          <t>Grundstücksstandort</t>
        </is>
      </c>
      <c r="B14" s="13">
        <f>IF($B$12="","",IFERROR(VLOOKUP($B$12,'Anfragen'!$A$2:$W$101,7,FALSE),"Keine Anfrage gefunden"))</f>
        <v/>
      </c>
    </row>
    <row r="15">
      <c r="A15" s="10" t="inlineStr">
        <is>
          <t>Grundstücksfläche (m²)</t>
        </is>
      </c>
      <c r="B15" s="34">
        <f>IF($B$12="","",IFERROR(VLOOKUP($B$12,'Anfragen'!$A$2:$W$101,9,FALSE),"Keine Anfrage gefunden"))</f>
        <v/>
      </c>
    </row>
    <row r="16">
      <c r="A16" s="10" t="inlineStr">
        <is>
          <t>Gewünschte Nutzung</t>
        </is>
      </c>
      <c r="B16" s="13">
        <f>IF($B$12="","",IFERROR(VLOOKUP($B$12,'Anfragen'!$A$2:$W$101,10,FALSE),"Keine Anfrage gefunden"))</f>
        <v/>
      </c>
    </row>
    <row r="17">
      <c r="A17" s="10" t="inlineStr">
        <is>
          <t>Budget (€)</t>
        </is>
      </c>
      <c r="B17" s="35">
        <f>IF($B$12="","",IFERROR(VLOOKUP($B$12,'Anfragen'!$A$2:$W$101,11,FALSE),"Keine Anfrage gefunden"))</f>
        <v/>
      </c>
    </row>
    <row r="18">
      <c r="A18" s="10" t="inlineStr">
        <is>
          <t>Status</t>
        </is>
      </c>
      <c r="B18" s="13">
        <f>IF($B$12="","",IFERROR(VLOOKUP($B$12,'Anfragen'!$A$2:$W$101,15,FALSE),"Keine Anfrage gefunden"))</f>
        <v/>
      </c>
    </row>
    <row r="19">
      <c r="A19" s="10" t="inlineStr">
        <is>
          <t>Nächster Kontakt</t>
        </is>
      </c>
      <c r="B19" s="36">
        <f>IF($B$12="","",IFERROR(VLOOKUP($B$12,'Anfragen'!$A$2:$W$101,18,FALSE),"Keine Anfrage gefunden"))</f>
        <v/>
      </c>
    </row>
    <row r="20">
      <c r="A20" s="10" t="inlineStr">
        <is>
          <t>Bearbeitungshinweis</t>
        </is>
      </c>
      <c r="B20" s="13">
        <f>IF($B$12="","",IFERROR(VLOOKUP($B$12,'Anfragen'!$A$2:$W$101,23,FALSE),"Keine Anfrage gefunden"))</f>
        <v/>
      </c>
    </row>
    <row r="21"/>
    <row r="22"/>
    <row r="23">
      <c r="A23" s="12" t="inlineStr">
        <is>
          <t>Status</t>
        </is>
      </c>
      <c r="B23" s="12" t="inlineStr">
        <is>
          <t>Anzahl</t>
        </is>
      </c>
    </row>
    <row r="24">
      <c r="A24" s="13" t="inlineStr">
        <is>
          <t>Neu</t>
        </is>
      </c>
      <c r="B24" s="7">
        <f>COUNTIF('Anfragen'!$O$2:$O$101,'Dashboard'!$A$24)</f>
        <v/>
      </c>
    </row>
    <row r="25">
      <c r="A25" s="21" t="inlineStr">
        <is>
          <t>In Prüfung</t>
        </is>
      </c>
      <c r="B25" s="22">
        <f>COUNTIF('Anfragen'!$O$2:$O$101,'Dashboard'!$A$25)</f>
        <v/>
      </c>
    </row>
    <row r="26">
      <c r="A26" s="13" t="inlineStr">
        <is>
          <t>Besichtigung geplant</t>
        </is>
      </c>
      <c r="B26" s="7">
        <f>COUNTIF('Anfragen'!$O$2:$O$101,'Dashboard'!$A$26)</f>
        <v/>
      </c>
    </row>
    <row r="27">
      <c r="A27" s="21" t="inlineStr">
        <is>
          <t>Angebot abgegeben</t>
        </is>
      </c>
      <c r="B27" s="22">
        <f>COUNTIF('Anfragen'!$O$2:$O$101,'Dashboard'!$A$27)</f>
        <v/>
      </c>
    </row>
    <row r="28">
      <c r="A28" s="13" t="inlineStr">
        <is>
          <t>Erfolgreich</t>
        </is>
      </c>
      <c r="B28" s="7">
        <f>COUNTIF('Anfragen'!$O$2:$O$101,'Dashboard'!$A$28)</f>
        <v/>
      </c>
    </row>
    <row r="29">
      <c r="A29" s="21" t="inlineStr">
        <is>
          <t>Abgelehnt</t>
        </is>
      </c>
      <c r="B29" s="22">
        <f>COUNTIF('Anfragen'!$O$2:$O$101,'Dashboard'!$A$29)</f>
        <v/>
      </c>
    </row>
    <row r="30">
      <c r="A30" s="13" t="inlineStr">
        <is>
          <t>Inaktiv</t>
        </is>
      </c>
      <c r="B30" s="7">
        <f>COUNTIF('Anfragen'!$O$2:$O$101,'Dashboard'!$A$30)</f>
        <v/>
      </c>
    </row>
    <row r="31"/>
    <row r="32"/>
    <row r="33">
      <c r="A33" s="12" t="inlineStr">
        <is>
          <t>Gewünschte Nutzung</t>
        </is>
      </c>
      <c r="B33" s="12" t="inlineStr">
        <is>
          <t>Anzahl</t>
        </is>
      </c>
    </row>
    <row r="34">
      <c r="A34" s="13" t="inlineStr">
        <is>
          <t>Wohnen</t>
        </is>
      </c>
      <c r="B34" s="7">
        <f>COUNTIF('Anfragen'!$J$2:$J$101,'Dashboard'!$A$34)</f>
        <v/>
      </c>
    </row>
    <row r="35">
      <c r="A35" s="21" t="inlineStr">
        <is>
          <t>Gewerbe</t>
        </is>
      </c>
      <c r="B35" s="22">
        <f>COUNTIF('Anfragen'!$J$2:$J$101,'Dashboard'!$A$35)</f>
        <v/>
      </c>
    </row>
    <row r="36">
      <c r="A36" s="13" t="inlineStr">
        <is>
          <t>Mischnutzung</t>
        </is>
      </c>
      <c r="B36" s="7">
        <f>COUNTIF('Anfragen'!$J$2:$J$101,'Dashboard'!$A$36)</f>
        <v/>
      </c>
    </row>
    <row r="37">
      <c r="A37" s="21" t="inlineStr">
        <is>
          <t>Landwirtschaft</t>
        </is>
      </c>
      <c r="B37" s="22">
        <f>COUNTIF('Anfragen'!$J$2:$J$101,'Dashboard'!$A$37)</f>
        <v/>
      </c>
    </row>
    <row r="38">
      <c r="A38" s="13" t="inlineStr">
        <is>
          <t>Sonstige</t>
        </is>
      </c>
      <c r="B38" s="7">
        <f>COUNTIF('Anfragen'!$J$2:$J$101,'Dashboard'!$A$38)</f>
        <v/>
      </c>
    </row>
    <row r="39"/>
    <row r="40"/>
    <row r="41"/>
    <row r="42">
      <c r="A42" s="12" t="inlineStr">
        <is>
          <t>Quelle</t>
        </is>
      </c>
      <c r="B42" s="12" t="inlineStr">
        <is>
          <t>Anzahl</t>
        </is>
      </c>
    </row>
    <row r="43">
      <c r="A43" s="21" t="inlineStr">
        <is>
          <t>Website</t>
        </is>
      </c>
      <c r="B43" s="22">
        <f>COUNTIF('Anfragen'!$M$2:$M$101,'Dashboard'!$A$43)</f>
        <v/>
      </c>
    </row>
    <row r="44">
      <c r="A44" s="13" t="inlineStr">
        <is>
          <t>Immobilienportal</t>
        </is>
      </c>
      <c r="B44" s="7">
        <f>COUNTIF('Anfragen'!$M$2:$M$101,'Dashboard'!$A$44)</f>
        <v/>
      </c>
    </row>
    <row r="45">
      <c r="A45" s="21" t="inlineStr">
        <is>
          <t>Empfehlung</t>
        </is>
      </c>
      <c r="B45" s="22">
        <f>COUNTIF('Anfragen'!$M$2:$M$101,'Dashboard'!$A$45)</f>
        <v/>
      </c>
    </row>
    <row r="46">
      <c r="A46" s="13" t="inlineStr">
        <is>
          <t>Telefon</t>
        </is>
      </c>
      <c r="B46" s="7">
        <f>COUNTIF('Anfragen'!$M$2:$M$101,'Dashboard'!$A$46)</f>
        <v/>
      </c>
    </row>
    <row r="47">
      <c r="A47" s="21" t="inlineStr">
        <is>
          <t>E-Mail</t>
        </is>
      </c>
      <c r="B47" s="22">
        <f>COUNTIF('Anfragen'!$M$2:$M$101,'Dashboard'!$A$47)</f>
        <v/>
      </c>
    </row>
    <row r="48">
      <c r="A48" s="13" t="inlineStr">
        <is>
          <t>Messe</t>
        </is>
      </c>
      <c r="B48" s="7">
        <f>COUNTIF('Anfragen'!$M$2:$M$101,'Dashboard'!$A$48)</f>
        <v/>
      </c>
    </row>
  </sheetData>
  <mergeCells count="1">
    <mergeCell ref="A1:N1"/>
  </mergeCells>
  <conditionalFormatting sqref="B18">
    <cfRule type="expression" priority="1" dxfId="1" stopIfTrue="1">
      <formula>B18="Erfolgreich"</formula>
    </cfRule>
  </conditionalFormatting>
  <conditionalFormatting sqref="B20">
    <cfRule type="expression" priority="2" dxfId="0" stopIfTrue="1">
      <formula>B20="Kontakt überfällig"</formula>
    </cfRule>
  </conditionalFormatting>
  <dataValidations count="1">
    <dataValidation sqref="B12" showErrorMessage="1" showInputMessage="1" allowBlank="1" type="list">
      <formula1>='Anfragen'!$A$2:$A$101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10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30" customHeight="1">
      <c r="A1" s="9" t="inlineStr">
        <is>
          <t>Anleitung zur Arbeitsmappe Grundstücksanfragen</t>
        </is>
      </c>
      <c r="B1" s="28" t="n"/>
      <c r="C1" s="28" t="n"/>
      <c r="D1" s="28" t="n"/>
      <c r="E1" s="28" t="n"/>
      <c r="F1" s="28" t="n"/>
      <c r="G1" s="28" t="n"/>
      <c r="H1" s="29" t="n"/>
    </row>
    <row r="2"/>
    <row r="3">
      <c r="A3" s="12" t="inlineStr">
        <is>
          <t>Bereich</t>
        </is>
      </c>
      <c r="B3" s="12" t="inlineStr">
        <is>
          <t>Hinweis</t>
        </is>
      </c>
    </row>
    <row r="4" ht="42" customHeight="1">
      <c r="A4" s="13" t="inlineStr">
        <is>
          <t>Anfragen</t>
        </is>
      </c>
      <c r="B4" s="23" t="inlineStr">
        <is>
          <t>Neue Grundstücksanfragen ausschließlich im Blatt „Anfragen“ ergänzen. Die Tabelle bietet Filter und vorbereitet 100 Eingabezeilen.</t>
        </is>
      </c>
    </row>
    <row r="5" ht="42" customHeight="1">
      <c r="A5" s="13" t="inlineStr">
        <is>
          <t>Gelbe Zellen</t>
        </is>
      </c>
      <c r="B5" s="23" t="inlineStr">
        <is>
          <t>Hellgelbe Zellen sind Eingabefelder. Die grau hinterlegten Spalten „Tage offen“, „Geschätzter Gesamtwert“ und „Bearbeitungshinweis“ werden automatisch berechnet.</t>
        </is>
      </c>
    </row>
    <row r="6" ht="42" customHeight="1">
      <c r="A6" s="13" t="inlineStr">
        <is>
          <t>Auswahllisten</t>
        </is>
      </c>
      <c r="B6" s="23" t="inlineStr">
        <is>
          <t>Gewünschte Nutzung, Finanzierungsstatus, Quelle, Priorität, Status und zuständiger Mitarbeiter über die Auswahllisten pflegen.</t>
        </is>
      </c>
    </row>
    <row r="7" ht="42" customHeight="1">
      <c r="A7" s="13" t="inlineStr">
        <is>
          <t>Kontaktnachverfolgung</t>
        </is>
      </c>
      <c r="B7" s="23" t="inlineStr">
        <is>
          <t>„Nächster Kontakt“ stets aktualisieren. Der Bearbeitungshinweis zeigt überfällige und innerhalb von sieben Tagen fällige Kontakte an.</t>
        </is>
      </c>
    </row>
    <row r="8" ht="42" customHeight="1">
      <c r="A8" s="13" t="inlineStr">
        <is>
          <t>Dashboard</t>
        </is>
      </c>
      <c r="B8" s="23" t="inlineStr">
        <is>
          <t>Das Blatt „Dashboard“ zeigt automatisch aktualisierte Kennzahlen und Diagramme. Über die Anfrage-ID in der Detailkarte können Einzeldaten abgerufen werden.</t>
        </is>
      </c>
    </row>
    <row r="9" ht="42" customHeight="1">
      <c r="A9" s="13" t="inlineStr">
        <is>
          <t>Datenschutz</t>
        </is>
      </c>
      <c r="B9" s="23" t="inlineStr">
        <is>
          <t>Personenbezogene Daten gemäß DSGVO vertraulich behandeln und nur für den zulässigen Geschäftszweck verwenden.</t>
        </is>
      </c>
    </row>
    <row r="10" ht="42" customHeight="1">
      <c r="A10" s="13" t="inlineStr">
        <is>
          <t>Grundstücksprüfung</t>
        </is>
      </c>
      <c r="B10" s="23" t="inlineStr">
        <is>
          <t>Baurecht, Erschließung, Altlasten, Bodenrichtwert, Eigentumsverhältnisse und weitere objektspezifische Risiken vor einer verbindlichen Bewertung separat prüfen.</t>
        </is>
      </c>
    </row>
    <row r="11" ht="42" customHeight="1">
      <c r="A11" s="13" t="inlineStr">
        <is>
          <t>Bewertung</t>
        </is>
      </c>
      <c r="B11" s="23" t="inlineStr">
        <is>
          <t>Der geschätzte Gesamtwert ergibt sich aus Grundstücksfläche und eingetragenem Grundstückswert je m². Er ersetzt keine professionelle Verkehrswertermittlung.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2026-10-07T11:24:43Z</dcterms:created>
  <dcterms:modified xmlns:dcterms="http://purl.org/dc/terms/" xmlns:xsi="http://www.w3.org/2001/XMLSchema-instance" xsi:type="dcterms:W3CDTF">2026-10-07T11:24:43Z</dcterms:modified>
</cp:coreProperties>
</file>