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räg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en" sheetId="3" state="visible" r:id="rId3"/>
    <sheet xmlns:r="http://schemas.openxmlformats.org/officeDocument/2006/relationships" name="Hinweise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,0%"/>
    <numFmt numFmtId="166" formatCode="0,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4"/>
    </font>
    <font>
      <name val="Calibri"/>
      <b val="1"/>
      <color rgb="00FFFFFF"/>
      <sz val="10"/>
    </font>
  </fonts>
  <fills count="1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F1F5F9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EEF2F7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2C4C73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center"/>
    </xf>
    <xf numFmtId="0" fontId="1" fillId="6" borderId="1" pivotButton="0" quotePrefix="0" xfId="0"/>
    <xf numFmtId="0" fontId="4" fillId="7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165" fontId="5" fillId="10" borderId="1" applyAlignment="1" pivotButton="0" quotePrefix="0" xfId="0">
      <alignment horizontal="center" vertical="center" wrapText="1"/>
    </xf>
    <xf numFmtId="166" fontId="5" fillId="10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11" borderId="1" applyAlignment="1" pivotButton="0" quotePrefix="0" xfId="0">
      <alignment horizontal="left" vertical="top" wrapText="1"/>
    </xf>
    <xf numFmtId="0" fontId="4" fillId="11" borderId="1" applyAlignment="1" pivotButton="0" quotePrefix="0" xfId="0">
      <alignment horizontal="center" vertical="center" wrapText="1"/>
    </xf>
    <xf numFmtId="0" fontId="2" fillId="12" borderId="1" applyAlignment="1" pivotButton="0" quotePrefix="0" xfId="0">
      <alignment horizontal="left" vertical="top" wrapText="1"/>
    </xf>
    <xf numFmtId="0" fontId="4" fillId="12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/>
    </xf>
    <xf numFmtId="0" fontId="1" fillId="10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top" wrapText="1"/>
    </xf>
    <xf numFmtId="0" fontId="1" fillId="6" borderId="1" applyAlignment="1" pivotButton="0" quotePrefix="0" xfId="0">
      <alignment horizontal="center" vertical="center" wrapText="1"/>
    </xf>
    <xf numFmtId="0" fontId="4" fillId="1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5" fontId="5" fillId="10" borderId="1" applyAlignment="1" pivotButton="0" quotePrefix="0" xfId="0">
      <alignment horizontal="center" vertical="center" wrapText="1"/>
    </xf>
    <xf numFmtId="166" fontId="5" fillId="1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Anträge nach Genehmigungsstatus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'Dashboard'!$A$15:$A$20</f>
            </numRef>
          </cat>
          <val>
            <numRef>
              <f>'Dashboard'!$B$15:$B$20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Genehmigungsstatus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Anträge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Anträge nach Tierart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'Dashboard'!E14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5803D"/>
              </a:solidFill>
              <a:prstDash val="solid"/>
            </a:ln>
          </spPr>
          <cat>
            <numRef>
              <f>'Dashboard'!$D$15:$D$20</f>
            </numRef>
          </cat>
          <val>
            <numRef>
              <f>'Dashboard'!$E$15:$E$20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Anträge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Tierart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Risikokategorien</a:t>
            </a:r>
          </a:p>
        </rich>
      </tx>
    </title>
    <plotArea>
      <pieChart>
        <varyColors val="1"/>
        <ser>
          <idx val="0"/>
          <order val="0"/>
          <tx>
            <strRef>
              <f>'Dashboard'!H14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'Dashboard'!$G$15:$G$17</f>
            </numRef>
          </cat>
          <val>
            <numRef>
              <f>'Dashboard'!$H$15:$H$17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25</col>
      <colOff>0</colOff>
      <row>2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ntraegeTabelle" displayName="AntraegeTabelle" ref="A1:Y101" headerRowCount="1">
  <autoFilter ref="A1:Y101"/>
  <tableColumns count="25">
    <tableColumn id="1" name="Antrags-ID"/>
    <tableColumn id="2" name="Eingangsdatum"/>
    <tableColumn id="3" name="Entscheidungsdatum"/>
    <tableColumn id="4" name="Mieter/in"/>
    <tableColumn id="5" name="Objektadresse"/>
    <tableColumn id="6" name="Stadt"/>
    <tableColumn id="7" name="Wohnungs-Nr."/>
    <tableColumn id="8" name="Mietvertrag-ID"/>
    <tableColumn id="9" name="Tierart"/>
    <tableColumn id="10" name="Anzahl Tiere"/>
    <tableColumn id="11" name="Rasse / Beschreibung"/>
    <tableColumn id="12" name="Tiergröße"/>
    <tableColumn id="13" name="Haltung in der Wohnung / Freigang"/>
    <tableColumn id="14" name="Begründung / Besonderheiten"/>
    <tableColumn id="15" name="Erforderliche Unterlagen"/>
    <tableColumn id="16" name="Unterlagen vollständig?"/>
    <tableColumn id="17" name="Vorprüfung"/>
    <tableColumn id="18" name="Genehmigungsstatus"/>
    <tableColumn id="19" name="Auflagen"/>
    <tableColumn id="20" name="Befristung bis"/>
    <tableColumn id="21" name="Zuständige/r Sachbearbeiter/in"/>
    <tableColumn id="22" name="Bearbeitungsdauer (Tage)"/>
    <tableColumn id="23" name="Risikokategorie"/>
    <tableColumn id="24" name="Bemerkungen"/>
    <tableColumn id="25" name="Prüfhinwei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2" customWidth="1" min="4" max="4"/>
    <col width="26" customWidth="1" min="5" max="5"/>
    <col width="16" customWidth="1" min="6" max="6"/>
    <col width="15" customWidth="1" min="7" max="7"/>
    <col width="16" customWidth="1" min="8" max="8"/>
    <col width="14" customWidth="1" min="9" max="9"/>
    <col width="13" customWidth="1" min="10" max="10"/>
    <col width="24" customWidth="1" min="11" max="11"/>
    <col width="13" customWidth="1" min="12" max="12"/>
    <col width="26" customWidth="1" min="13" max="13"/>
    <col width="32" customWidth="1" min="14" max="14"/>
    <col width="31" customWidth="1" min="15" max="15"/>
    <col width="18" customWidth="1" min="16" max="16"/>
    <col width="23" customWidth="1" min="17" max="17"/>
    <col width="25" customWidth="1" min="18" max="18"/>
    <col width="38" customWidth="1" min="19" max="19"/>
    <col width="14" customWidth="1" min="20" max="20"/>
    <col width="25" customWidth="1" min="21" max="21"/>
    <col width="20" customWidth="1" min="22" max="22"/>
    <col width="17" customWidth="1" min="23" max="23"/>
    <col width="32" customWidth="1" min="24" max="24"/>
    <col width="42" customWidth="1" min="25" max="25"/>
  </cols>
  <sheetData>
    <row r="1" ht="38" customHeight="1">
      <c r="A1" s="1" t="inlineStr">
        <is>
          <t>Antrags-ID</t>
        </is>
      </c>
      <c r="B1" s="1" t="inlineStr">
        <is>
          <t>Eingangsdatum</t>
        </is>
      </c>
      <c r="C1" s="1" t="inlineStr">
        <is>
          <t>Entscheidungsdatum</t>
        </is>
      </c>
      <c r="D1" s="1" t="inlineStr">
        <is>
          <t>Mieter/in</t>
        </is>
      </c>
      <c r="E1" s="1" t="inlineStr">
        <is>
          <t>Objektadresse</t>
        </is>
      </c>
      <c r="F1" s="1" t="inlineStr">
        <is>
          <t>Stadt</t>
        </is>
      </c>
      <c r="G1" s="1" t="inlineStr">
        <is>
          <t>Wohnungs-Nr.</t>
        </is>
      </c>
      <c r="H1" s="1" t="inlineStr">
        <is>
          <t>Mietvertrag-ID</t>
        </is>
      </c>
      <c r="I1" s="1" t="inlineStr">
        <is>
          <t>Tierart</t>
        </is>
      </c>
      <c r="J1" s="1" t="inlineStr">
        <is>
          <t>Anzahl Tiere</t>
        </is>
      </c>
      <c r="K1" s="1" t="inlineStr">
        <is>
          <t>Rasse / Beschreibung</t>
        </is>
      </c>
      <c r="L1" s="1" t="inlineStr">
        <is>
          <t>Tiergröße</t>
        </is>
      </c>
      <c r="M1" s="1" t="inlineStr">
        <is>
          <t>Haltung in der Wohnung / Freigang</t>
        </is>
      </c>
      <c r="N1" s="1" t="inlineStr">
        <is>
          <t>Begründung / Besonderheiten</t>
        </is>
      </c>
      <c r="O1" s="1" t="inlineStr">
        <is>
          <t>Erforderliche Unterlagen</t>
        </is>
      </c>
      <c r="P1" s="1" t="inlineStr">
        <is>
          <t>Unterlagen vollständig?</t>
        </is>
      </c>
      <c r="Q1" s="1" t="inlineStr">
        <is>
          <t>Vorprüfung</t>
        </is>
      </c>
      <c r="R1" s="1" t="inlineStr">
        <is>
          <t>Genehmigungsstatus</t>
        </is>
      </c>
      <c r="S1" s="1" t="inlineStr">
        <is>
          <t>Auflagen</t>
        </is>
      </c>
      <c r="T1" s="1" t="inlineStr">
        <is>
          <t>Befristung bis</t>
        </is>
      </c>
      <c r="U1" s="1" t="inlineStr">
        <is>
          <t>Zuständige/r Sachbearbeiter/in</t>
        </is>
      </c>
      <c r="V1" s="1" t="inlineStr">
        <is>
          <t>Bearbeitungsdauer (Tage)</t>
        </is>
      </c>
      <c r="W1" s="1" t="inlineStr">
        <is>
          <t>Risikokategorie</t>
        </is>
      </c>
      <c r="X1" s="1" t="inlineStr">
        <is>
          <t>Bemerkungen</t>
        </is>
      </c>
      <c r="Y1" s="1" t="inlineStr">
        <is>
          <t>Prüfhinweis</t>
        </is>
      </c>
    </row>
    <row r="2" ht="34" customHeight="1">
      <c r="A2" s="2" t="inlineStr">
        <is>
          <t>AT-2026-001</t>
        </is>
      </c>
      <c r="B2" s="28" t="n">
        <v>46030</v>
      </c>
      <c r="C2" s="28" t="n">
        <v>46044</v>
      </c>
      <c r="D2" s="4" t="inlineStr">
        <is>
          <t>Thomas Müller</t>
        </is>
      </c>
      <c r="E2" s="4" t="inlineStr">
        <is>
          <t>Kastanienallee 18</t>
        </is>
      </c>
      <c r="F2" s="4" t="inlineStr">
        <is>
          <t>Berlin</t>
        </is>
      </c>
      <c r="G2" s="2" t="inlineStr">
        <is>
          <t>2. OG links</t>
        </is>
      </c>
      <c r="H2" s="2" t="inlineStr">
        <is>
          <t>MV-BE-1408</t>
        </is>
      </c>
      <c r="I2" s="2" t="inlineStr">
        <is>
          <t>Hund</t>
        </is>
      </c>
      <c r="J2" s="5" t="n">
        <v>1</v>
      </c>
      <c r="K2" s="4" t="inlineStr">
        <is>
          <t>Labrador Retriever</t>
        </is>
      </c>
      <c r="L2" s="2" t="inlineStr">
        <is>
          <t>mittel</t>
        </is>
      </c>
      <c r="M2" s="2" t="inlineStr">
        <is>
          <t>Wohnung</t>
        </is>
      </c>
      <c r="N2" s="4" t="inlineStr">
        <is>
          <t>Begleithund; Haftpflicht liegt vor</t>
        </is>
      </c>
      <c r="O2" s="4" t="inlineStr">
        <is>
          <t>Haftpflichtnachweis, Impfpass</t>
        </is>
      </c>
      <c r="P2" s="2" t="inlineStr">
        <is>
          <t>Ja</t>
        </is>
      </c>
      <c r="Q2" s="2" t="inlineStr">
        <is>
          <t>Positiv</t>
        </is>
      </c>
      <c r="R2" s="2" t="inlineStr">
        <is>
          <t>Genehmigt mit Auflagen</t>
        </is>
      </c>
      <c r="S2" s="4" t="inlineStr">
        <is>
          <t>Leinenpflicht im Gemeinschaftsbereich; Haftpflichtnachweis jährlich</t>
        </is>
      </c>
      <c r="T2" s="28" t="n">
        <v>46387</v>
      </c>
      <c r="U2" s="2" t="inlineStr">
        <is>
          <t>Julia Wagner</t>
        </is>
      </c>
      <c r="V2" s="6">
        <f>IF(B2="","",IF(C2="",TODAY()-B2,C2-B2))</f>
        <v/>
      </c>
      <c r="W2" s="7">
        <f>IF(I2="","",IF(OR(I2="Hund",I2="Reptil",J2&gt;2),"Hoch",IF(OR(I2="Katze",I2="Vogel"),"Mittel","Niedrig")))</f>
        <v/>
      </c>
      <c r="X2" s="4" t="inlineStr">
        <is>
          <t>Mieter/in schriftlich informiert</t>
        </is>
      </c>
      <c r="Y2" s="8">
        <f>IF(R2="","",IFERROR(VLOOKUP(R2,'Listen'!$A$2:$B$7,2,FALSE),"Status prüfen"))</f>
        <v/>
      </c>
    </row>
    <row r="3" ht="34" customHeight="1">
      <c r="A3" s="2" t="inlineStr">
        <is>
          <t>AT-2026-002</t>
        </is>
      </c>
      <c r="B3" s="28" t="n">
        <v>46056</v>
      </c>
      <c r="C3" s="28" t="n">
        <v>46067</v>
      </c>
      <c r="D3" s="4" t="inlineStr">
        <is>
          <t>Sabine Schneider</t>
        </is>
      </c>
      <c r="E3" s="4" t="inlineStr">
        <is>
          <t>Lindenstraße 42</t>
        </is>
      </c>
      <c r="F3" s="4" t="inlineStr">
        <is>
          <t>München</t>
        </is>
      </c>
      <c r="G3" s="2" t="inlineStr">
        <is>
          <t>EG rechts</t>
        </is>
      </c>
      <c r="H3" s="2" t="inlineStr">
        <is>
          <t>MV-M-2391</t>
        </is>
      </c>
      <c r="I3" s="2" t="inlineStr">
        <is>
          <t>Katze</t>
        </is>
      </c>
      <c r="J3" s="5" t="n">
        <v>1</v>
      </c>
      <c r="K3" s="4" t="inlineStr">
        <is>
          <t>Europäisch Kurzhaar</t>
        </is>
      </c>
      <c r="L3" s="2" t="inlineStr">
        <is>
          <t>klein</t>
        </is>
      </c>
      <c r="M3" s="2" t="inlineStr">
        <is>
          <t>Wohnung mit Freigang</t>
        </is>
      </c>
      <c r="N3" s="4" t="inlineStr">
        <is>
          <t>Wohnung mit gesichertem Balkon</t>
        </is>
      </c>
      <c r="O3" s="4" t="inlineStr">
        <is>
          <t>Impfpass, Beschreibung der Haltung</t>
        </is>
      </c>
      <c r="P3" s="2" t="inlineStr">
        <is>
          <t>Ja</t>
        </is>
      </c>
      <c r="Q3" s="2" t="inlineStr">
        <is>
          <t>Positiv</t>
        </is>
      </c>
      <c r="R3" s="2" t="inlineStr">
        <is>
          <t>Genehmigt</t>
        </is>
      </c>
      <c r="S3" s="4" t="inlineStr">
        <is>
          <t>Keine besonderen Auflagen</t>
        </is>
      </c>
      <c r="T3" s="28" t="n">
        <v>46387</v>
      </c>
      <c r="U3" s="2" t="inlineStr">
        <is>
          <t>Katrin Schulz</t>
        </is>
      </c>
      <c r="V3" s="6">
        <f>IF(B3="","",IF(C3="",TODAY()-B3,C3-B3))</f>
        <v/>
      </c>
      <c r="W3" s="7">
        <f>IF(I3="","",IF(OR(I3="Hund",I3="Reptil",J3&gt;2),"Hoch",IF(OR(I3="Katze",I3="Vogel"),"Mittel","Niedrig")))</f>
        <v/>
      </c>
      <c r="X3" s="4" t="inlineStr">
        <is>
          <t>Genehmigung zur Akte genommen</t>
        </is>
      </c>
      <c r="Y3" s="8">
        <f>IF(R3="","",IFERROR(VLOOKUP(R3,'Listen'!$A$2:$B$7,2,FALSE),"Status prüfen"))</f>
        <v/>
      </c>
    </row>
    <row r="4" ht="34" customHeight="1">
      <c r="A4" s="2" t="inlineStr">
        <is>
          <t>AT-2026-003</t>
        </is>
      </c>
      <c r="B4" s="28" t="n">
        <v>46099</v>
      </c>
      <c r="C4" s="28" t="n">
        <v>46106</v>
      </c>
      <c r="D4" s="4" t="inlineStr">
        <is>
          <t>Michael Fischer</t>
        </is>
      </c>
      <c r="E4" s="4" t="inlineStr">
        <is>
          <t>Eppendorfer Weg 96</t>
        </is>
      </c>
      <c r="F4" s="4" t="inlineStr">
        <is>
          <t>Hamburg</t>
        </is>
      </c>
      <c r="G4" s="2" t="inlineStr">
        <is>
          <t>3. OG Mitte</t>
        </is>
      </c>
      <c r="H4" s="2" t="inlineStr">
        <is>
          <t>MV-HH-3175</t>
        </is>
      </c>
      <c r="I4" s="2" t="inlineStr">
        <is>
          <t>Kleintier</t>
        </is>
      </c>
      <c r="J4" s="5" t="n">
        <v>2</v>
      </c>
      <c r="K4" s="4" t="inlineStr">
        <is>
          <t>Zwergkaninchen</t>
        </is>
      </c>
      <c r="L4" s="2" t="inlineStr">
        <is>
          <t>klein</t>
        </is>
      </c>
      <c r="M4" s="2" t="inlineStr">
        <is>
          <t>Wohnung</t>
        </is>
      </c>
      <c r="N4" s="4" t="inlineStr">
        <is>
          <t>Haltung im Innengehege</t>
        </is>
      </c>
      <c r="O4" s="4" t="inlineStr">
        <is>
          <t>Beschreibung des Geheges</t>
        </is>
      </c>
      <c r="P4" s="2" t="inlineStr">
        <is>
          <t>Ja</t>
        </is>
      </c>
      <c r="Q4" s="2" t="inlineStr">
        <is>
          <t>Positiv</t>
        </is>
      </c>
      <c r="R4" s="2" t="inlineStr">
        <is>
          <t>Genehmigt</t>
        </is>
      </c>
      <c r="S4" s="4" t="inlineStr">
        <is>
          <t>Keine besonderen Auflagen</t>
        </is>
      </c>
      <c r="T4" s="28" t="n">
        <v>46387</v>
      </c>
      <c r="U4" s="2" t="inlineStr">
        <is>
          <t>Sabine Fischer</t>
        </is>
      </c>
      <c r="V4" s="6">
        <f>IF(B4="","",IF(C4="",TODAY()-B4,C4-B4))</f>
        <v/>
      </c>
      <c r="W4" s="7">
        <f>IF(I4="","",IF(OR(I4="Hund",I4="Reptil",J4&gt;2),"Hoch",IF(OR(I4="Katze",I4="Vogel"),"Mittel","Niedrig")))</f>
        <v/>
      </c>
      <c r="X4" s="4" t="inlineStr">
        <is>
          <t>Keine Beeinträchtigung des Gemeinschaftseigentums erkennbar</t>
        </is>
      </c>
      <c r="Y4" s="8">
        <f>IF(R4="","",IFERROR(VLOOKUP(R4,'Listen'!$A$2:$B$7,2,FALSE),"Status prüfen"))</f>
        <v/>
      </c>
    </row>
    <row r="5" ht="34" customHeight="1">
      <c r="A5" s="2" t="inlineStr">
        <is>
          <t>AT-2026-004</t>
        </is>
      </c>
      <c r="B5" s="28" t="n">
        <v>46126</v>
      </c>
      <c r="C5" s="28" t="n">
        <v>46141</v>
      </c>
      <c r="D5" s="4" t="inlineStr">
        <is>
          <t>Andrea Weber</t>
        </is>
      </c>
      <c r="E5" s="4" t="inlineStr">
        <is>
          <t>Venloer Straße 221</t>
        </is>
      </c>
      <c r="F5" s="4" t="inlineStr">
        <is>
          <t>Köln</t>
        </is>
      </c>
      <c r="G5" s="2" t="inlineStr">
        <is>
          <t>1. OG links</t>
        </is>
      </c>
      <c r="H5" s="2" t="inlineStr">
        <is>
          <t>MV-K-4509</t>
        </is>
      </c>
      <c r="I5" s="2" t="inlineStr">
        <is>
          <t>Reptil</t>
        </is>
      </c>
      <c r="J5" s="5" t="n">
        <v>1</v>
      </c>
      <c r="K5" s="4" t="inlineStr">
        <is>
          <t>Kornnatter</t>
        </is>
      </c>
      <c r="L5" s="2" t="inlineStr">
        <is>
          <t>mittel</t>
        </is>
      </c>
      <c r="M5" s="2" t="inlineStr">
        <is>
          <t>Wohnung</t>
        </is>
      </c>
      <c r="N5" s="4" t="inlineStr">
        <is>
          <t>Terrariumhaltung im Wohnzimmer</t>
        </is>
      </c>
      <c r="O5" s="4" t="inlineStr">
        <is>
          <t>Haltungsbeschreibung, Versicherungsnachweis</t>
        </is>
      </c>
      <c r="P5" s="2" t="inlineStr">
        <is>
          <t>Nein</t>
        </is>
      </c>
      <c r="Q5" s="2" t="inlineStr">
        <is>
          <t>Ablehnung empfohlen</t>
        </is>
      </c>
      <c r="R5" s="2" t="inlineStr">
        <is>
          <t>Abgelehnt</t>
        </is>
      </c>
      <c r="S5" s="4" t="inlineStr">
        <is>
          <t>Ablehnung wegen unvollständiger Unterlagen und Sicherheitsbedenken</t>
        </is>
      </c>
      <c r="T5" s="28" t="n"/>
      <c r="U5" s="2" t="inlineStr">
        <is>
          <t>Andreas Hoffmann</t>
        </is>
      </c>
      <c r="V5" s="6">
        <f>IF(B5="","",IF(C5="",TODAY()-B5,C5-B5))</f>
        <v/>
      </c>
      <c r="W5" s="7">
        <f>IF(I5="","",IF(OR(I5="Hund",I5="Reptil",J5&gt;2),"Hoch",IF(OR(I5="Katze",I5="Vogel"),"Mittel","Niedrig")))</f>
        <v/>
      </c>
      <c r="X5" s="4" t="inlineStr">
        <is>
          <t>Ablehnungsbegründung dokumentiert</t>
        </is>
      </c>
      <c r="Y5" s="8">
        <f>IF(R5="","",IFERROR(VLOOKUP(R5,'Listen'!$A$2:$B$7,2,FALSE),"Status prüfen"))</f>
        <v/>
      </c>
    </row>
    <row r="6" ht="34" customHeight="1">
      <c r="A6" s="2" t="inlineStr">
        <is>
          <t>AT-2026-005</t>
        </is>
      </c>
      <c r="B6" s="28" t="n">
        <v>46151</v>
      </c>
      <c r="C6" s="28" t="n">
        <v>46162</v>
      </c>
      <c r="D6" s="4" t="inlineStr">
        <is>
          <t>Petra Becker</t>
        </is>
      </c>
      <c r="E6" s="4" t="inlineStr">
        <is>
          <t>Rotebühlstraße 118</t>
        </is>
      </c>
      <c r="F6" s="4" t="inlineStr">
        <is>
          <t>Stuttgart</t>
        </is>
      </c>
      <c r="G6" s="2" t="inlineStr">
        <is>
          <t>4. OG rechts</t>
        </is>
      </c>
      <c r="H6" s="2" t="inlineStr">
        <is>
          <t>MV-S-1842</t>
        </is>
      </c>
      <c r="I6" s="2" t="inlineStr">
        <is>
          <t>Katze</t>
        </is>
      </c>
      <c r="J6" s="5" t="n">
        <v>2</v>
      </c>
      <c r="K6" s="4" t="inlineStr">
        <is>
          <t>Britisch Kurzhaar</t>
        </is>
      </c>
      <c r="L6" s="2" t="inlineStr">
        <is>
          <t>mittel</t>
        </is>
      </c>
      <c r="M6" s="2" t="inlineStr">
        <is>
          <t>Wohnung</t>
        </is>
      </c>
      <c r="N6" s="4" t="inlineStr">
        <is>
          <t>Zwei Wohnungskatzen, kein Freigang</t>
        </is>
      </c>
      <c r="O6" s="4" t="inlineStr">
        <is>
          <t>Impfpässe, Haltungsbeschreibung</t>
        </is>
      </c>
      <c r="P6" s="2" t="inlineStr">
        <is>
          <t>Ja</t>
        </is>
      </c>
      <c r="Q6" s="2" t="inlineStr">
        <is>
          <t>Positiv</t>
        </is>
      </c>
      <c r="R6" s="2" t="inlineStr">
        <is>
          <t>Genehmigt mit Auflagen</t>
        </is>
      </c>
      <c r="S6" s="4" t="inlineStr">
        <is>
          <t>Balkonnetz fachgerecht anbringen; keine Fütterung von Wildtieren</t>
        </is>
      </c>
      <c r="T6" s="28" t="n">
        <v>46387</v>
      </c>
      <c r="U6" s="2" t="inlineStr">
        <is>
          <t>Julia Wagner</t>
        </is>
      </c>
      <c r="V6" s="6">
        <f>IF(B6="","",IF(C6="",TODAY()-B6,C6-B6))</f>
        <v/>
      </c>
      <c r="W6" s="7">
        <f>IF(I6="","",IF(OR(I6="Hund",I6="Reptil",J6&gt;2),"Hoch",IF(OR(I6="Katze",I6="Vogel"),"Mittel","Niedrig")))</f>
        <v/>
      </c>
      <c r="X6" s="4" t="inlineStr">
        <is>
          <t>Auflagen mit Genehmigung versandt</t>
        </is>
      </c>
      <c r="Y6" s="8">
        <f>IF(R6="","",IFERROR(VLOOKUP(R6,'Listen'!$A$2:$B$7,2,FALSE),"Status prüfen"))</f>
        <v/>
      </c>
    </row>
    <row r="7" ht="34" customHeight="1">
      <c r="A7" s="2" t="inlineStr">
        <is>
          <t>AT-2026-006</t>
        </is>
      </c>
      <c r="B7" s="28" t="n">
        <v>46189</v>
      </c>
      <c r="C7" s="28" t="n">
        <v>46201</v>
      </c>
      <c r="D7" s="4" t="inlineStr">
        <is>
          <t>Andreas Hoffmann</t>
        </is>
      </c>
      <c r="E7" s="4" t="inlineStr">
        <is>
          <t>Kaiserswerther Straße 173</t>
        </is>
      </c>
      <c r="F7" s="4" t="inlineStr">
        <is>
          <t>Düsseldorf</t>
        </is>
      </c>
      <c r="G7" s="2" t="inlineStr">
        <is>
          <t>2. OG rechts</t>
        </is>
      </c>
      <c r="H7" s="2" t="inlineStr">
        <is>
          <t>MV-D-2906</t>
        </is>
      </c>
      <c r="I7" s="2" t="inlineStr">
        <is>
          <t>Hund</t>
        </is>
      </c>
      <c r="J7" s="5" t="n">
        <v>1</v>
      </c>
      <c r="K7" s="4" t="inlineStr">
        <is>
          <t>Französische Bulldogge</t>
        </is>
      </c>
      <c r="L7" s="2" t="inlineStr">
        <is>
          <t>klein</t>
        </is>
      </c>
      <c r="M7" s="2" t="inlineStr">
        <is>
          <t>Wohnung</t>
        </is>
      </c>
      <c r="N7" s="4" t="inlineStr">
        <is>
          <t>Berufstätiger Mieter mit Hundebetreuung</t>
        </is>
      </c>
      <c r="O7" s="4" t="inlineStr">
        <is>
          <t>Haftpflichtnachweis, Impfpass</t>
        </is>
      </c>
      <c r="P7" s="2" t="inlineStr">
        <is>
          <t>Ja</t>
        </is>
      </c>
      <c r="Q7" s="2" t="inlineStr">
        <is>
          <t>Rückfrage erforderlich</t>
        </is>
      </c>
      <c r="R7" s="2" t="inlineStr">
        <is>
          <t>Abgelehnt</t>
        </is>
      </c>
      <c r="S7" s="4" t="inlineStr">
        <is>
          <t>Ablehnung aufgrund dokumentierter Störungen im Gemeinschaftsbereich</t>
        </is>
      </c>
      <c r="T7" s="28" t="n"/>
      <c r="U7" s="2" t="inlineStr">
        <is>
          <t>Thomas Müller</t>
        </is>
      </c>
      <c r="V7" s="6">
        <f>IF(B7="","",IF(C7="",TODAY()-B7,C7-B7))</f>
        <v/>
      </c>
      <c r="W7" s="7">
        <f>IF(I7="","",IF(OR(I7="Hund",I7="Reptil",J7&gt;2),"Hoch",IF(OR(I7="Katze",I7="Vogel"),"Mittel","Niedrig")))</f>
        <v/>
      </c>
      <c r="X7" s="4" t="inlineStr">
        <is>
          <t>Vorherige Beschwerden zur Akte geprüft</t>
        </is>
      </c>
      <c r="Y7" s="8">
        <f>IF(R7="","",IFERROR(VLOOKUP(R7,'Listen'!$A$2:$B$7,2,FALSE),"Status prüfen"))</f>
        <v/>
      </c>
    </row>
    <row r="8" ht="34" customHeight="1">
      <c r="A8" s="2" t="inlineStr">
        <is>
          <t>AT-2026-007</t>
        </is>
      </c>
      <c r="B8" s="28" t="n">
        <v>46224</v>
      </c>
      <c r="C8" s="28" t="n"/>
      <c r="D8" s="4" t="inlineStr">
        <is>
          <t>Claudia Schäfer</t>
        </is>
      </c>
      <c r="E8" s="4" t="inlineStr">
        <is>
          <t>Karl-Liebknecht-Straße 74</t>
        </is>
      </c>
      <c r="F8" s="4" t="inlineStr">
        <is>
          <t>Leipzig</t>
        </is>
      </c>
      <c r="G8" s="2" t="inlineStr">
        <is>
          <t>EG links</t>
        </is>
      </c>
      <c r="H8" s="2" t="inlineStr">
        <is>
          <t>MV-L-5038</t>
        </is>
      </c>
      <c r="I8" s="2" t="inlineStr">
        <is>
          <t>Kleintier</t>
        </is>
      </c>
      <c r="J8" s="5" t="n">
        <v>3</v>
      </c>
      <c r="K8" s="4" t="inlineStr">
        <is>
          <t>Meerschweinchen</t>
        </is>
      </c>
      <c r="L8" s="2" t="inlineStr">
        <is>
          <t>klein</t>
        </is>
      </c>
      <c r="M8" s="2" t="inlineStr">
        <is>
          <t>Wohnung</t>
        </is>
      </c>
      <c r="N8" s="4" t="inlineStr">
        <is>
          <t>Haltung in einem Innengehege</t>
        </is>
      </c>
      <c r="O8" s="4" t="inlineStr">
        <is>
          <t>Haltungsbeschreibung, Maße des Geheges</t>
        </is>
      </c>
      <c r="P8" s="2" t="inlineStr">
        <is>
          <t>Nein</t>
        </is>
      </c>
      <c r="Q8" s="2" t="inlineStr">
        <is>
          <t>Rückfrage erforderlich</t>
        </is>
      </c>
      <c r="R8" s="2" t="inlineStr">
        <is>
          <t>In Prüfung</t>
        </is>
      </c>
      <c r="S8" s="4" t="inlineStr">
        <is>
          <t>Nachreichung der Gehegeplanung erforderlich</t>
        </is>
      </c>
      <c r="T8" s="28" t="n"/>
      <c r="U8" s="2" t="inlineStr">
        <is>
          <t>Sabine Fischer</t>
        </is>
      </c>
      <c r="V8" s="6">
        <f>IF(B8="","",IF(C8="",TODAY()-B8,C8-B8))</f>
        <v/>
      </c>
      <c r="W8" s="7">
        <f>IF(I8="","",IF(OR(I8="Hund",I8="Reptil",J8&gt;2),"Hoch",IF(OR(I8="Katze",I8="Vogel"),"Mittel","Niedrig")))</f>
        <v/>
      </c>
      <c r="X8" s="4" t="inlineStr">
        <is>
          <t>Frist zur Nachreichung wurde angefordert</t>
        </is>
      </c>
      <c r="Y8" s="8">
        <f>IF(R8="","",IFERROR(VLOOKUP(R8,'Listen'!$A$2:$B$7,2,FALSE),"Status prüfen"))</f>
        <v/>
      </c>
    </row>
    <row r="9" ht="34" customHeight="1">
      <c r="A9" s="2" t="inlineStr">
        <is>
          <t>AT-2026-008</t>
        </is>
      </c>
      <c r="B9" s="28" t="n">
        <v>46261</v>
      </c>
      <c r="C9" s="28" t="n"/>
      <c r="D9" s="4" t="inlineStr">
        <is>
          <t>Stefan Wagner</t>
        </is>
      </c>
      <c r="E9" s="4" t="inlineStr">
        <is>
          <t>Mainzer Landstraße 204</t>
        </is>
      </c>
      <c r="F9" s="4" t="inlineStr">
        <is>
          <t>Frankfurt</t>
        </is>
      </c>
      <c r="G9" s="2" t="inlineStr">
        <is>
          <t>5. OG links</t>
        </is>
      </c>
      <c r="H9" s="2" t="inlineStr">
        <is>
          <t>MV-F-4127</t>
        </is>
      </c>
      <c r="I9" s="2" t="inlineStr">
        <is>
          <t>Vogel</t>
        </is>
      </c>
      <c r="J9" s="5" t="n">
        <v>2</v>
      </c>
      <c r="K9" s="4" t="inlineStr">
        <is>
          <t>Wellensittiche</t>
        </is>
      </c>
      <c r="L9" s="2" t="inlineStr">
        <is>
          <t>klein</t>
        </is>
      </c>
      <c r="M9" s="2" t="inlineStr">
        <is>
          <t>Wohnung</t>
        </is>
      </c>
      <c r="N9" s="4" t="inlineStr">
        <is>
          <t>Haltung in Innenvoliere</t>
        </is>
      </c>
      <c r="O9" s="4" t="inlineStr">
        <is>
          <t>Beschreibung der Voliere, Reinigungsplan</t>
        </is>
      </c>
      <c r="P9" s="2" t="inlineStr">
        <is>
          <t>Ja</t>
        </is>
      </c>
      <c r="Q9" s="2" t="inlineStr">
        <is>
          <t>Rückfrage erforderlich</t>
        </is>
      </c>
      <c r="R9" s="2" t="inlineStr">
        <is>
          <t>In Prüfung</t>
        </is>
      </c>
      <c r="S9" s="4" t="inlineStr">
        <is>
          <t>Lärmschutz und Standort der Voliere klären</t>
        </is>
      </c>
      <c r="T9" s="28" t="n"/>
      <c r="U9" s="2" t="inlineStr">
        <is>
          <t>Katrin Schulz</t>
        </is>
      </c>
      <c r="V9" s="6">
        <f>IF(B9="","",IF(C9="",TODAY()-B9,C9-B9))</f>
        <v/>
      </c>
      <c r="W9" s="7">
        <f>IF(I9="","",IF(OR(I9="Hund",I9="Reptil",J9&gt;2),"Hoch",IF(OR(I9="Katze",I9="Vogel"),"Mittel","Niedrig")))</f>
        <v/>
      </c>
      <c r="X9" s="4" t="inlineStr">
        <is>
          <t>Rückfrage an Mieter/in versandt</t>
        </is>
      </c>
      <c r="Y9" s="8">
        <f>IF(R9="","",IFERROR(VLOOKUP(R9,'Listen'!$A$2:$B$7,2,FALSE),"Status prüfen"))</f>
        <v/>
      </c>
    </row>
    <row r="10" ht="34" customHeight="1">
      <c r="A10" s="2" t="inlineStr">
        <is>
          <t>AT-2026-009</t>
        </is>
      </c>
      <c r="B10" s="28" t="n">
        <v>46270</v>
      </c>
      <c r="C10" s="28" t="n">
        <v>46290</v>
      </c>
      <c r="D10" s="4" t="inlineStr">
        <is>
          <t>Markus Bauer</t>
        </is>
      </c>
      <c r="E10" s="4" t="inlineStr">
        <is>
          <t>Prager Straße 55</t>
        </is>
      </c>
      <c r="F10" s="4" t="inlineStr">
        <is>
          <t>Dresden</t>
        </is>
      </c>
      <c r="G10" s="2" t="inlineStr">
        <is>
          <t>3. OG rechts</t>
        </is>
      </c>
      <c r="H10" s="2" t="inlineStr">
        <is>
          <t>MV-DD-6214</t>
        </is>
      </c>
      <c r="I10" s="2" t="inlineStr">
        <is>
          <t>Vogel</t>
        </is>
      </c>
      <c r="J10" s="5" t="n">
        <v>1</v>
      </c>
      <c r="K10" s="4" t="inlineStr">
        <is>
          <t>Nymphensittich</t>
        </is>
      </c>
      <c r="L10" s="2" t="inlineStr">
        <is>
          <t>mittel</t>
        </is>
      </c>
      <c r="M10" s="2" t="inlineStr">
        <is>
          <t>Wohnung</t>
        </is>
      </c>
      <c r="N10" s="4" t="inlineStr">
        <is>
          <t>Mieter/in hat Antrag nach Rückfrage zurückgenommen</t>
        </is>
      </c>
      <c r="O10" s="4" t="inlineStr">
        <is>
          <t>Haltungsbeschreibung</t>
        </is>
      </c>
      <c r="P10" s="2" t="inlineStr">
        <is>
          <t>Ja</t>
        </is>
      </c>
      <c r="Q10" s="2" t="inlineStr">
        <is>
          <t>Positiv</t>
        </is>
      </c>
      <c r="R10" s="2" t="inlineStr">
        <is>
          <t>Zurückgezogen</t>
        </is>
      </c>
      <c r="S10" s="4" t="inlineStr">
        <is>
          <t>Keine Auflagen erforderlich</t>
        </is>
      </c>
      <c r="T10" s="28" t="n"/>
      <c r="U10" s="2" t="inlineStr">
        <is>
          <t>Andreas Hoffmann</t>
        </is>
      </c>
      <c r="V10" s="6">
        <f>IF(B10="","",IF(C10="",TODAY()-B10,C10-B10))</f>
        <v/>
      </c>
      <c r="W10" s="7">
        <f>IF(I10="","",IF(OR(I10="Hund",I10="Reptil",J10&gt;2),"Hoch",IF(OR(I10="Katze",I10="Vogel"),"Mittel","Niedrig")))</f>
        <v/>
      </c>
      <c r="X10" s="4" t="inlineStr">
        <is>
          <t>Rücknahme schriftlich bestätigt</t>
        </is>
      </c>
      <c r="Y10" s="8">
        <f>IF(R10="","",IFERROR(VLOOKUP(R10,'Listen'!$A$2:$B$7,2,FALSE),"Status prüfen"))</f>
        <v/>
      </c>
    </row>
    <row r="11" ht="34" customHeight="1">
      <c r="A11" s="2" t="inlineStr">
        <is>
          <t>AT-2026-010</t>
        </is>
      </c>
      <c r="B11" s="28" t="n">
        <v>46295</v>
      </c>
      <c r="C11" s="28" t="n"/>
      <c r="D11" s="4" t="inlineStr">
        <is>
          <t>Nicole Richter</t>
        </is>
      </c>
      <c r="E11" s="4" t="inlineStr">
        <is>
          <t>Lister Meile 81</t>
        </is>
      </c>
      <c r="F11" s="4" t="inlineStr">
        <is>
          <t>Hannover</t>
        </is>
      </c>
      <c r="G11" s="2" t="inlineStr">
        <is>
          <t>1. OG Mitte</t>
        </is>
      </c>
      <c r="H11" s="2" t="inlineStr">
        <is>
          <t>MV-H-7782</t>
        </is>
      </c>
      <c r="I11" s="2" t="inlineStr">
        <is>
          <t>Sonstiges</t>
        </is>
      </c>
      <c r="J11" s="5" t="n">
        <v>1</v>
      </c>
      <c r="K11" s="4" t="inlineStr">
        <is>
          <t>Igel aus Pflegestelle</t>
        </is>
      </c>
      <c r="L11" s="2" t="inlineStr">
        <is>
          <t>klein</t>
        </is>
      </c>
      <c r="M11" s="2" t="inlineStr">
        <is>
          <t>Wohnung</t>
        </is>
      </c>
      <c r="N11" s="4" t="inlineStr">
        <is>
          <t>Vorübergehende Pflege eines Wildtiers</t>
        </is>
      </c>
      <c r="O11" s="4" t="inlineStr">
        <is>
          <t>Nachweis Pflegestelle, Genehmigung der Behörde</t>
        </is>
      </c>
      <c r="P11" s="2" t="inlineStr">
        <is>
          <t>Nein</t>
        </is>
      </c>
      <c r="Q11" s="2" t="inlineStr">
        <is>
          <t>Rückfrage erforderlich</t>
        </is>
      </c>
      <c r="R11" s="2" t="inlineStr">
        <is>
          <t>Eingegangen</t>
        </is>
      </c>
      <c r="S11" s="4" t="inlineStr">
        <is>
          <t>Unterlagen und zeitliche Befristung prüfen</t>
        </is>
      </c>
      <c r="T11" s="28" t="n"/>
      <c r="U11" s="2" t="inlineStr">
        <is>
          <t>Katrin Schulz</t>
        </is>
      </c>
      <c r="V11" s="6">
        <f>IF(B11="","",IF(C11="",TODAY()-B11,C11-B11))</f>
        <v/>
      </c>
      <c r="W11" s="7">
        <f>IF(I11="","",IF(OR(I11="Hund",I11="Reptil",J11&gt;2),"Hoch",IF(OR(I11="Katze",I11="Vogel"),"Mittel","Niedrig")))</f>
        <v/>
      </c>
      <c r="X11" s="4" t="inlineStr">
        <is>
          <t>Eingangsbestätigung vorbereitet</t>
        </is>
      </c>
      <c r="Y11" s="8">
        <f>IF(R11="","",IFERROR(VLOOKUP(R11,'Listen'!$A$2:$B$7,2,FALSE),"Status prüfen"))</f>
        <v/>
      </c>
    </row>
    <row r="12" ht="34" customHeight="1">
      <c r="A12" s="2" t="n"/>
      <c r="B12" s="28" t="n"/>
      <c r="C12" s="28" t="n"/>
      <c r="D12" s="4" t="n"/>
      <c r="E12" s="4" t="n"/>
      <c r="F12" s="4" t="n"/>
      <c r="G12" s="2" t="n"/>
      <c r="H12" s="2" t="n"/>
      <c r="I12" s="2" t="n"/>
      <c r="J12" s="5" t="n"/>
      <c r="K12" s="4" t="n"/>
      <c r="L12" s="2" t="n"/>
      <c r="M12" s="2" t="n"/>
      <c r="N12" s="4" t="n"/>
      <c r="O12" s="4" t="n"/>
      <c r="P12" s="2" t="n"/>
      <c r="Q12" s="2" t="n"/>
      <c r="R12" s="2" t="n"/>
      <c r="S12" s="4" t="n"/>
      <c r="T12" s="28" t="n"/>
      <c r="U12" s="2" t="n"/>
      <c r="V12" s="6">
        <f>IF(B12="","",IF(C12="",TODAY()-B12,C12-B12))</f>
        <v/>
      </c>
      <c r="W12" s="7">
        <f>IF(I12="","",IF(OR(I12="Hund",I12="Reptil",J12&gt;2),"Hoch",IF(OR(I12="Katze",I12="Vogel"),"Mittel","Niedrig")))</f>
        <v/>
      </c>
      <c r="X12" s="4" t="n"/>
      <c r="Y12" s="8">
        <f>IF(R12="","",IFERROR(VLOOKUP(R12,'Listen'!$A$2:$B$7,2,FALSE),"Status prüfen"))</f>
        <v/>
      </c>
    </row>
    <row r="13" ht="34" customHeight="1">
      <c r="A13" s="2" t="n"/>
      <c r="B13" s="28" t="n"/>
      <c r="C13" s="28" t="n"/>
      <c r="D13" s="4" t="n"/>
      <c r="E13" s="4" t="n"/>
      <c r="F13" s="4" t="n"/>
      <c r="G13" s="2" t="n"/>
      <c r="H13" s="2" t="n"/>
      <c r="I13" s="2" t="n"/>
      <c r="J13" s="5" t="n"/>
      <c r="K13" s="4" t="n"/>
      <c r="L13" s="2" t="n"/>
      <c r="M13" s="2" t="n"/>
      <c r="N13" s="4" t="n"/>
      <c r="O13" s="4" t="n"/>
      <c r="P13" s="2" t="n"/>
      <c r="Q13" s="2" t="n"/>
      <c r="R13" s="2" t="n"/>
      <c r="S13" s="4" t="n"/>
      <c r="T13" s="28" t="n"/>
      <c r="U13" s="2" t="n"/>
      <c r="V13" s="6">
        <f>IF(B13="","",IF(C13="",TODAY()-B13,C13-B13))</f>
        <v/>
      </c>
      <c r="W13" s="7">
        <f>IF(I13="","",IF(OR(I13="Hund",I13="Reptil",J13&gt;2),"Hoch",IF(OR(I13="Katze",I13="Vogel"),"Mittel","Niedrig")))</f>
        <v/>
      </c>
      <c r="X13" s="4" t="n"/>
      <c r="Y13" s="8">
        <f>IF(R13="","",IFERROR(VLOOKUP(R13,'Listen'!$A$2:$B$7,2,FALSE),"Status prüfen"))</f>
        <v/>
      </c>
    </row>
    <row r="14" ht="34" customHeight="1">
      <c r="A14" s="2" t="n"/>
      <c r="B14" s="28" t="n"/>
      <c r="C14" s="28" t="n"/>
      <c r="D14" s="4" t="n"/>
      <c r="E14" s="4" t="n"/>
      <c r="F14" s="4" t="n"/>
      <c r="G14" s="2" t="n"/>
      <c r="H14" s="2" t="n"/>
      <c r="I14" s="2" t="n"/>
      <c r="J14" s="5" t="n"/>
      <c r="K14" s="4" t="n"/>
      <c r="L14" s="2" t="n"/>
      <c r="M14" s="2" t="n"/>
      <c r="N14" s="4" t="n"/>
      <c r="O14" s="4" t="n"/>
      <c r="P14" s="2" t="n"/>
      <c r="Q14" s="2" t="n"/>
      <c r="R14" s="2" t="n"/>
      <c r="S14" s="4" t="n"/>
      <c r="T14" s="28" t="n"/>
      <c r="U14" s="2" t="n"/>
      <c r="V14" s="6">
        <f>IF(B14="","",IF(C14="",TODAY()-B14,C14-B14))</f>
        <v/>
      </c>
      <c r="W14" s="7">
        <f>IF(I14="","",IF(OR(I14="Hund",I14="Reptil",J14&gt;2),"Hoch",IF(OR(I14="Katze",I14="Vogel"),"Mittel","Niedrig")))</f>
        <v/>
      </c>
      <c r="X14" s="4" t="n"/>
      <c r="Y14" s="8">
        <f>IF(R14="","",IFERROR(VLOOKUP(R14,'Listen'!$A$2:$B$7,2,FALSE),"Status prüfen"))</f>
        <v/>
      </c>
    </row>
    <row r="15" ht="34" customHeight="1">
      <c r="A15" s="2" t="n"/>
      <c r="B15" s="28" t="n"/>
      <c r="C15" s="28" t="n"/>
      <c r="D15" s="4" t="n"/>
      <c r="E15" s="4" t="n"/>
      <c r="F15" s="4" t="n"/>
      <c r="G15" s="2" t="n"/>
      <c r="H15" s="2" t="n"/>
      <c r="I15" s="2" t="n"/>
      <c r="J15" s="5" t="n"/>
      <c r="K15" s="4" t="n"/>
      <c r="L15" s="2" t="n"/>
      <c r="M15" s="2" t="n"/>
      <c r="N15" s="4" t="n"/>
      <c r="O15" s="4" t="n"/>
      <c r="P15" s="2" t="n"/>
      <c r="Q15" s="2" t="n"/>
      <c r="R15" s="2" t="n"/>
      <c r="S15" s="4" t="n"/>
      <c r="T15" s="28" t="n"/>
      <c r="U15" s="2" t="n"/>
      <c r="V15" s="6">
        <f>IF(B15="","",IF(C15="",TODAY()-B15,C15-B15))</f>
        <v/>
      </c>
      <c r="W15" s="7">
        <f>IF(I15="","",IF(OR(I15="Hund",I15="Reptil",J15&gt;2),"Hoch",IF(OR(I15="Katze",I15="Vogel"),"Mittel","Niedrig")))</f>
        <v/>
      </c>
      <c r="X15" s="4" t="n"/>
      <c r="Y15" s="8">
        <f>IF(R15="","",IFERROR(VLOOKUP(R15,'Listen'!$A$2:$B$7,2,FALSE),"Status prüfen"))</f>
        <v/>
      </c>
    </row>
    <row r="16" ht="34" customHeight="1">
      <c r="A16" s="2" t="n"/>
      <c r="B16" s="28" t="n"/>
      <c r="C16" s="28" t="n"/>
      <c r="D16" s="4" t="n"/>
      <c r="E16" s="4" t="n"/>
      <c r="F16" s="4" t="n"/>
      <c r="G16" s="2" t="n"/>
      <c r="H16" s="2" t="n"/>
      <c r="I16" s="2" t="n"/>
      <c r="J16" s="5" t="n"/>
      <c r="K16" s="4" t="n"/>
      <c r="L16" s="2" t="n"/>
      <c r="M16" s="2" t="n"/>
      <c r="N16" s="4" t="n"/>
      <c r="O16" s="4" t="n"/>
      <c r="P16" s="2" t="n"/>
      <c r="Q16" s="2" t="n"/>
      <c r="R16" s="2" t="n"/>
      <c r="S16" s="4" t="n"/>
      <c r="T16" s="28" t="n"/>
      <c r="U16" s="2" t="n"/>
      <c r="V16" s="6">
        <f>IF(B16="","",IF(C16="",TODAY()-B16,C16-B16))</f>
        <v/>
      </c>
      <c r="W16" s="7">
        <f>IF(I16="","",IF(OR(I16="Hund",I16="Reptil",J16&gt;2),"Hoch",IF(OR(I16="Katze",I16="Vogel"),"Mittel","Niedrig")))</f>
        <v/>
      </c>
      <c r="X16" s="4" t="n"/>
      <c r="Y16" s="8">
        <f>IF(R16="","",IFERROR(VLOOKUP(R16,'Listen'!$A$2:$B$7,2,FALSE),"Status prüfen"))</f>
        <v/>
      </c>
    </row>
    <row r="17" ht="34" customHeight="1">
      <c r="A17" s="2" t="n"/>
      <c r="B17" s="28" t="n"/>
      <c r="C17" s="28" t="n"/>
      <c r="D17" s="4" t="n"/>
      <c r="E17" s="4" t="n"/>
      <c r="F17" s="4" t="n"/>
      <c r="G17" s="2" t="n"/>
      <c r="H17" s="2" t="n"/>
      <c r="I17" s="2" t="n"/>
      <c r="J17" s="5" t="n"/>
      <c r="K17" s="4" t="n"/>
      <c r="L17" s="2" t="n"/>
      <c r="M17" s="2" t="n"/>
      <c r="N17" s="4" t="n"/>
      <c r="O17" s="4" t="n"/>
      <c r="P17" s="2" t="n"/>
      <c r="Q17" s="2" t="n"/>
      <c r="R17" s="2" t="n"/>
      <c r="S17" s="4" t="n"/>
      <c r="T17" s="28" t="n"/>
      <c r="U17" s="2" t="n"/>
      <c r="V17" s="6">
        <f>IF(B17="","",IF(C17="",TODAY()-B17,C17-B17))</f>
        <v/>
      </c>
      <c r="W17" s="7">
        <f>IF(I17="","",IF(OR(I17="Hund",I17="Reptil",J17&gt;2),"Hoch",IF(OR(I17="Katze",I17="Vogel"),"Mittel","Niedrig")))</f>
        <v/>
      </c>
      <c r="X17" s="4" t="n"/>
      <c r="Y17" s="8">
        <f>IF(R17="","",IFERROR(VLOOKUP(R17,'Listen'!$A$2:$B$7,2,FALSE),"Status prüfen"))</f>
        <v/>
      </c>
    </row>
    <row r="18" ht="34" customHeight="1">
      <c r="A18" s="2" t="n"/>
      <c r="B18" s="28" t="n"/>
      <c r="C18" s="28" t="n"/>
      <c r="D18" s="4" t="n"/>
      <c r="E18" s="4" t="n"/>
      <c r="F18" s="4" t="n"/>
      <c r="G18" s="2" t="n"/>
      <c r="H18" s="2" t="n"/>
      <c r="I18" s="2" t="n"/>
      <c r="J18" s="5" t="n"/>
      <c r="K18" s="4" t="n"/>
      <c r="L18" s="2" t="n"/>
      <c r="M18" s="2" t="n"/>
      <c r="N18" s="4" t="n"/>
      <c r="O18" s="4" t="n"/>
      <c r="P18" s="2" t="n"/>
      <c r="Q18" s="2" t="n"/>
      <c r="R18" s="2" t="n"/>
      <c r="S18" s="4" t="n"/>
      <c r="T18" s="28" t="n"/>
      <c r="U18" s="2" t="n"/>
      <c r="V18" s="6">
        <f>IF(B18="","",IF(C18="",TODAY()-B18,C18-B18))</f>
        <v/>
      </c>
      <c r="W18" s="7">
        <f>IF(I18="","",IF(OR(I18="Hund",I18="Reptil",J18&gt;2),"Hoch",IF(OR(I18="Katze",I18="Vogel"),"Mittel","Niedrig")))</f>
        <v/>
      </c>
      <c r="X18" s="4" t="n"/>
      <c r="Y18" s="8">
        <f>IF(R18="","",IFERROR(VLOOKUP(R18,'Listen'!$A$2:$B$7,2,FALSE),"Status prüfen"))</f>
        <v/>
      </c>
    </row>
    <row r="19" ht="34" customHeight="1">
      <c r="A19" s="2" t="n"/>
      <c r="B19" s="28" t="n"/>
      <c r="C19" s="28" t="n"/>
      <c r="D19" s="4" t="n"/>
      <c r="E19" s="4" t="n"/>
      <c r="F19" s="4" t="n"/>
      <c r="G19" s="2" t="n"/>
      <c r="H19" s="2" t="n"/>
      <c r="I19" s="2" t="n"/>
      <c r="J19" s="5" t="n"/>
      <c r="K19" s="4" t="n"/>
      <c r="L19" s="2" t="n"/>
      <c r="M19" s="2" t="n"/>
      <c r="N19" s="4" t="n"/>
      <c r="O19" s="4" t="n"/>
      <c r="P19" s="2" t="n"/>
      <c r="Q19" s="2" t="n"/>
      <c r="R19" s="2" t="n"/>
      <c r="S19" s="4" t="n"/>
      <c r="T19" s="28" t="n"/>
      <c r="U19" s="2" t="n"/>
      <c r="V19" s="6">
        <f>IF(B19="","",IF(C19="",TODAY()-B19,C19-B19))</f>
        <v/>
      </c>
      <c r="W19" s="7">
        <f>IF(I19="","",IF(OR(I19="Hund",I19="Reptil",J19&gt;2),"Hoch",IF(OR(I19="Katze",I19="Vogel"),"Mittel","Niedrig")))</f>
        <v/>
      </c>
      <c r="X19" s="4" t="n"/>
      <c r="Y19" s="8">
        <f>IF(R19="","",IFERROR(VLOOKUP(R19,'Listen'!$A$2:$B$7,2,FALSE),"Status prüfen"))</f>
        <v/>
      </c>
    </row>
    <row r="20" ht="34" customHeight="1">
      <c r="A20" s="2" t="n"/>
      <c r="B20" s="28" t="n"/>
      <c r="C20" s="28" t="n"/>
      <c r="D20" s="4" t="n"/>
      <c r="E20" s="4" t="n"/>
      <c r="F20" s="4" t="n"/>
      <c r="G20" s="2" t="n"/>
      <c r="H20" s="2" t="n"/>
      <c r="I20" s="2" t="n"/>
      <c r="J20" s="5" t="n"/>
      <c r="K20" s="4" t="n"/>
      <c r="L20" s="2" t="n"/>
      <c r="M20" s="2" t="n"/>
      <c r="N20" s="4" t="n"/>
      <c r="O20" s="4" t="n"/>
      <c r="P20" s="2" t="n"/>
      <c r="Q20" s="2" t="n"/>
      <c r="R20" s="2" t="n"/>
      <c r="S20" s="4" t="n"/>
      <c r="T20" s="28" t="n"/>
      <c r="U20" s="2" t="n"/>
      <c r="V20" s="6">
        <f>IF(B20="","",IF(C20="",TODAY()-B20,C20-B20))</f>
        <v/>
      </c>
      <c r="W20" s="7">
        <f>IF(I20="","",IF(OR(I20="Hund",I20="Reptil",J20&gt;2),"Hoch",IF(OR(I20="Katze",I20="Vogel"),"Mittel","Niedrig")))</f>
        <v/>
      </c>
      <c r="X20" s="4" t="n"/>
      <c r="Y20" s="8">
        <f>IF(R20="","",IFERROR(VLOOKUP(R20,'Listen'!$A$2:$B$7,2,FALSE),"Status prüfen"))</f>
        <v/>
      </c>
    </row>
    <row r="21" ht="34" customHeight="1">
      <c r="A21" s="2" t="n"/>
      <c r="B21" s="28" t="n"/>
      <c r="C21" s="28" t="n"/>
      <c r="D21" s="4" t="n"/>
      <c r="E21" s="4" t="n"/>
      <c r="F21" s="4" t="n"/>
      <c r="G21" s="2" t="n"/>
      <c r="H21" s="2" t="n"/>
      <c r="I21" s="2" t="n"/>
      <c r="J21" s="5" t="n"/>
      <c r="K21" s="4" t="n"/>
      <c r="L21" s="2" t="n"/>
      <c r="M21" s="2" t="n"/>
      <c r="N21" s="4" t="n"/>
      <c r="O21" s="4" t="n"/>
      <c r="P21" s="2" t="n"/>
      <c r="Q21" s="2" t="n"/>
      <c r="R21" s="2" t="n"/>
      <c r="S21" s="4" t="n"/>
      <c r="T21" s="28" t="n"/>
      <c r="U21" s="2" t="n"/>
      <c r="V21" s="6">
        <f>IF(B21="","",IF(C21="",TODAY()-B21,C21-B21))</f>
        <v/>
      </c>
      <c r="W21" s="7">
        <f>IF(I21="","",IF(OR(I21="Hund",I21="Reptil",J21&gt;2),"Hoch",IF(OR(I21="Katze",I21="Vogel"),"Mittel","Niedrig")))</f>
        <v/>
      </c>
      <c r="X21" s="4" t="n"/>
      <c r="Y21" s="8">
        <f>IF(R21="","",IFERROR(VLOOKUP(R21,'Listen'!$A$2:$B$7,2,FALSE),"Status prüfen"))</f>
        <v/>
      </c>
    </row>
    <row r="22" ht="34" customHeight="1">
      <c r="A22" s="2" t="n"/>
      <c r="B22" s="28" t="n"/>
      <c r="C22" s="28" t="n"/>
      <c r="D22" s="4" t="n"/>
      <c r="E22" s="4" t="n"/>
      <c r="F22" s="4" t="n"/>
      <c r="G22" s="2" t="n"/>
      <c r="H22" s="2" t="n"/>
      <c r="I22" s="2" t="n"/>
      <c r="J22" s="5" t="n"/>
      <c r="K22" s="4" t="n"/>
      <c r="L22" s="2" t="n"/>
      <c r="M22" s="2" t="n"/>
      <c r="N22" s="4" t="n"/>
      <c r="O22" s="4" t="n"/>
      <c r="P22" s="2" t="n"/>
      <c r="Q22" s="2" t="n"/>
      <c r="R22" s="2" t="n"/>
      <c r="S22" s="4" t="n"/>
      <c r="T22" s="28" t="n"/>
      <c r="U22" s="2" t="n"/>
      <c r="V22" s="6">
        <f>IF(B22="","",IF(C22="",TODAY()-B22,C22-B22))</f>
        <v/>
      </c>
      <c r="W22" s="7">
        <f>IF(I22="","",IF(OR(I22="Hund",I22="Reptil",J22&gt;2),"Hoch",IF(OR(I22="Katze",I22="Vogel"),"Mittel","Niedrig")))</f>
        <v/>
      </c>
      <c r="X22" s="4" t="n"/>
      <c r="Y22" s="8">
        <f>IF(R22="","",IFERROR(VLOOKUP(R22,'Listen'!$A$2:$B$7,2,FALSE),"Status prüfen"))</f>
        <v/>
      </c>
    </row>
    <row r="23" ht="34" customHeight="1">
      <c r="A23" s="2" t="n"/>
      <c r="B23" s="28" t="n"/>
      <c r="C23" s="28" t="n"/>
      <c r="D23" s="4" t="n"/>
      <c r="E23" s="4" t="n"/>
      <c r="F23" s="4" t="n"/>
      <c r="G23" s="2" t="n"/>
      <c r="H23" s="2" t="n"/>
      <c r="I23" s="2" t="n"/>
      <c r="J23" s="5" t="n"/>
      <c r="K23" s="4" t="n"/>
      <c r="L23" s="2" t="n"/>
      <c r="M23" s="2" t="n"/>
      <c r="N23" s="4" t="n"/>
      <c r="O23" s="4" t="n"/>
      <c r="P23" s="2" t="n"/>
      <c r="Q23" s="2" t="n"/>
      <c r="R23" s="2" t="n"/>
      <c r="S23" s="4" t="n"/>
      <c r="T23" s="28" t="n"/>
      <c r="U23" s="2" t="n"/>
      <c r="V23" s="6">
        <f>IF(B23="","",IF(C23="",TODAY()-B23,C23-B23))</f>
        <v/>
      </c>
      <c r="W23" s="7">
        <f>IF(I23="","",IF(OR(I23="Hund",I23="Reptil",J23&gt;2),"Hoch",IF(OR(I23="Katze",I23="Vogel"),"Mittel","Niedrig")))</f>
        <v/>
      </c>
      <c r="X23" s="4" t="n"/>
      <c r="Y23" s="8">
        <f>IF(R23="","",IFERROR(VLOOKUP(R23,'Listen'!$A$2:$B$7,2,FALSE),"Status prüfen"))</f>
        <v/>
      </c>
    </row>
    <row r="24" ht="34" customHeight="1">
      <c r="A24" s="2" t="n"/>
      <c r="B24" s="28" t="n"/>
      <c r="C24" s="28" t="n"/>
      <c r="D24" s="4" t="n"/>
      <c r="E24" s="4" t="n"/>
      <c r="F24" s="4" t="n"/>
      <c r="G24" s="2" t="n"/>
      <c r="H24" s="2" t="n"/>
      <c r="I24" s="2" t="n"/>
      <c r="J24" s="5" t="n"/>
      <c r="K24" s="4" t="n"/>
      <c r="L24" s="2" t="n"/>
      <c r="M24" s="2" t="n"/>
      <c r="N24" s="4" t="n"/>
      <c r="O24" s="4" t="n"/>
      <c r="P24" s="2" t="n"/>
      <c r="Q24" s="2" t="n"/>
      <c r="R24" s="2" t="n"/>
      <c r="S24" s="4" t="n"/>
      <c r="T24" s="28" t="n"/>
      <c r="U24" s="2" t="n"/>
      <c r="V24" s="6">
        <f>IF(B24="","",IF(C24="",TODAY()-B24,C24-B24))</f>
        <v/>
      </c>
      <c r="W24" s="7">
        <f>IF(I24="","",IF(OR(I24="Hund",I24="Reptil",J24&gt;2),"Hoch",IF(OR(I24="Katze",I24="Vogel"),"Mittel","Niedrig")))</f>
        <v/>
      </c>
      <c r="X24" s="4" t="n"/>
      <c r="Y24" s="8">
        <f>IF(R24="","",IFERROR(VLOOKUP(R24,'Listen'!$A$2:$B$7,2,FALSE),"Status prüfen"))</f>
        <v/>
      </c>
    </row>
    <row r="25" ht="34" customHeight="1">
      <c r="A25" s="2" t="n"/>
      <c r="B25" s="28" t="n"/>
      <c r="C25" s="28" t="n"/>
      <c r="D25" s="4" t="n"/>
      <c r="E25" s="4" t="n"/>
      <c r="F25" s="4" t="n"/>
      <c r="G25" s="2" t="n"/>
      <c r="H25" s="2" t="n"/>
      <c r="I25" s="2" t="n"/>
      <c r="J25" s="5" t="n"/>
      <c r="K25" s="4" t="n"/>
      <c r="L25" s="2" t="n"/>
      <c r="M25" s="2" t="n"/>
      <c r="N25" s="4" t="n"/>
      <c r="O25" s="4" t="n"/>
      <c r="P25" s="2" t="n"/>
      <c r="Q25" s="2" t="n"/>
      <c r="R25" s="2" t="n"/>
      <c r="S25" s="4" t="n"/>
      <c r="T25" s="28" t="n"/>
      <c r="U25" s="2" t="n"/>
      <c r="V25" s="6">
        <f>IF(B25="","",IF(C25="",TODAY()-B25,C25-B25))</f>
        <v/>
      </c>
      <c r="W25" s="7">
        <f>IF(I25="","",IF(OR(I25="Hund",I25="Reptil",J25&gt;2),"Hoch",IF(OR(I25="Katze",I25="Vogel"),"Mittel","Niedrig")))</f>
        <v/>
      </c>
      <c r="X25" s="4" t="n"/>
      <c r="Y25" s="8">
        <f>IF(R25="","",IFERROR(VLOOKUP(R25,'Listen'!$A$2:$B$7,2,FALSE),"Status prüfen"))</f>
        <v/>
      </c>
    </row>
    <row r="26" ht="34" customHeight="1">
      <c r="A26" s="2" t="n"/>
      <c r="B26" s="28" t="n"/>
      <c r="C26" s="28" t="n"/>
      <c r="D26" s="4" t="n"/>
      <c r="E26" s="4" t="n"/>
      <c r="F26" s="4" t="n"/>
      <c r="G26" s="2" t="n"/>
      <c r="H26" s="2" t="n"/>
      <c r="I26" s="2" t="n"/>
      <c r="J26" s="5" t="n"/>
      <c r="K26" s="4" t="n"/>
      <c r="L26" s="2" t="n"/>
      <c r="M26" s="2" t="n"/>
      <c r="N26" s="4" t="n"/>
      <c r="O26" s="4" t="n"/>
      <c r="P26" s="2" t="n"/>
      <c r="Q26" s="2" t="n"/>
      <c r="R26" s="2" t="n"/>
      <c r="S26" s="4" t="n"/>
      <c r="T26" s="28" t="n"/>
      <c r="U26" s="2" t="n"/>
      <c r="V26" s="6">
        <f>IF(B26="","",IF(C26="",TODAY()-B26,C26-B26))</f>
        <v/>
      </c>
      <c r="W26" s="7">
        <f>IF(I26="","",IF(OR(I26="Hund",I26="Reptil",J26&gt;2),"Hoch",IF(OR(I26="Katze",I26="Vogel"),"Mittel","Niedrig")))</f>
        <v/>
      </c>
      <c r="X26" s="4" t="n"/>
      <c r="Y26" s="8">
        <f>IF(R26="","",IFERROR(VLOOKUP(R26,'Listen'!$A$2:$B$7,2,FALSE),"Status prüfen"))</f>
        <v/>
      </c>
    </row>
    <row r="27" ht="34" customHeight="1">
      <c r="A27" s="2" t="n"/>
      <c r="B27" s="28" t="n"/>
      <c r="C27" s="28" t="n"/>
      <c r="D27" s="4" t="n"/>
      <c r="E27" s="4" t="n"/>
      <c r="F27" s="4" t="n"/>
      <c r="G27" s="2" t="n"/>
      <c r="H27" s="2" t="n"/>
      <c r="I27" s="2" t="n"/>
      <c r="J27" s="5" t="n"/>
      <c r="K27" s="4" t="n"/>
      <c r="L27" s="2" t="n"/>
      <c r="M27" s="2" t="n"/>
      <c r="N27" s="4" t="n"/>
      <c r="O27" s="4" t="n"/>
      <c r="P27" s="2" t="n"/>
      <c r="Q27" s="2" t="n"/>
      <c r="R27" s="2" t="n"/>
      <c r="S27" s="4" t="n"/>
      <c r="T27" s="28" t="n"/>
      <c r="U27" s="2" t="n"/>
      <c r="V27" s="6">
        <f>IF(B27="","",IF(C27="",TODAY()-B27,C27-B27))</f>
        <v/>
      </c>
      <c r="W27" s="7">
        <f>IF(I27="","",IF(OR(I27="Hund",I27="Reptil",J27&gt;2),"Hoch",IF(OR(I27="Katze",I27="Vogel"),"Mittel","Niedrig")))</f>
        <v/>
      </c>
      <c r="X27" s="4" t="n"/>
      <c r="Y27" s="8">
        <f>IF(R27="","",IFERROR(VLOOKUP(R27,'Listen'!$A$2:$B$7,2,FALSE),"Status prüfen"))</f>
        <v/>
      </c>
    </row>
    <row r="28" ht="34" customHeight="1">
      <c r="A28" s="2" t="n"/>
      <c r="B28" s="28" t="n"/>
      <c r="C28" s="28" t="n"/>
      <c r="D28" s="4" t="n"/>
      <c r="E28" s="4" t="n"/>
      <c r="F28" s="4" t="n"/>
      <c r="G28" s="2" t="n"/>
      <c r="H28" s="2" t="n"/>
      <c r="I28" s="2" t="n"/>
      <c r="J28" s="5" t="n"/>
      <c r="K28" s="4" t="n"/>
      <c r="L28" s="2" t="n"/>
      <c r="M28" s="2" t="n"/>
      <c r="N28" s="4" t="n"/>
      <c r="O28" s="4" t="n"/>
      <c r="P28" s="2" t="n"/>
      <c r="Q28" s="2" t="n"/>
      <c r="R28" s="2" t="n"/>
      <c r="S28" s="4" t="n"/>
      <c r="T28" s="28" t="n"/>
      <c r="U28" s="2" t="n"/>
      <c r="V28" s="6">
        <f>IF(B28="","",IF(C28="",TODAY()-B28,C28-B28))</f>
        <v/>
      </c>
      <c r="W28" s="7">
        <f>IF(I28="","",IF(OR(I28="Hund",I28="Reptil",J28&gt;2),"Hoch",IF(OR(I28="Katze",I28="Vogel"),"Mittel","Niedrig")))</f>
        <v/>
      </c>
      <c r="X28" s="4" t="n"/>
      <c r="Y28" s="8">
        <f>IF(R28="","",IFERROR(VLOOKUP(R28,'Listen'!$A$2:$B$7,2,FALSE),"Status prüfen"))</f>
        <v/>
      </c>
    </row>
    <row r="29" ht="34" customHeight="1">
      <c r="A29" s="2" t="n"/>
      <c r="B29" s="28" t="n"/>
      <c r="C29" s="28" t="n"/>
      <c r="D29" s="4" t="n"/>
      <c r="E29" s="4" t="n"/>
      <c r="F29" s="4" t="n"/>
      <c r="G29" s="2" t="n"/>
      <c r="H29" s="2" t="n"/>
      <c r="I29" s="2" t="n"/>
      <c r="J29" s="5" t="n"/>
      <c r="K29" s="4" t="n"/>
      <c r="L29" s="2" t="n"/>
      <c r="M29" s="2" t="n"/>
      <c r="N29" s="4" t="n"/>
      <c r="O29" s="4" t="n"/>
      <c r="P29" s="2" t="n"/>
      <c r="Q29" s="2" t="n"/>
      <c r="R29" s="2" t="n"/>
      <c r="S29" s="4" t="n"/>
      <c r="T29" s="28" t="n"/>
      <c r="U29" s="2" t="n"/>
      <c r="V29" s="6">
        <f>IF(B29="","",IF(C29="",TODAY()-B29,C29-B29))</f>
        <v/>
      </c>
      <c r="W29" s="7">
        <f>IF(I29="","",IF(OR(I29="Hund",I29="Reptil",J29&gt;2),"Hoch",IF(OR(I29="Katze",I29="Vogel"),"Mittel","Niedrig")))</f>
        <v/>
      </c>
      <c r="X29" s="4" t="n"/>
      <c r="Y29" s="8">
        <f>IF(R29="","",IFERROR(VLOOKUP(R29,'Listen'!$A$2:$B$7,2,FALSE),"Status prüfen"))</f>
        <v/>
      </c>
    </row>
    <row r="30" ht="34" customHeight="1">
      <c r="A30" s="2" t="n"/>
      <c r="B30" s="28" t="n"/>
      <c r="C30" s="28" t="n"/>
      <c r="D30" s="4" t="n"/>
      <c r="E30" s="4" t="n"/>
      <c r="F30" s="4" t="n"/>
      <c r="G30" s="2" t="n"/>
      <c r="H30" s="2" t="n"/>
      <c r="I30" s="2" t="n"/>
      <c r="J30" s="5" t="n"/>
      <c r="K30" s="4" t="n"/>
      <c r="L30" s="2" t="n"/>
      <c r="M30" s="2" t="n"/>
      <c r="N30" s="4" t="n"/>
      <c r="O30" s="4" t="n"/>
      <c r="P30" s="2" t="n"/>
      <c r="Q30" s="2" t="n"/>
      <c r="R30" s="2" t="n"/>
      <c r="S30" s="4" t="n"/>
      <c r="T30" s="28" t="n"/>
      <c r="U30" s="2" t="n"/>
      <c r="V30" s="6">
        <f>IF(B30="","",IF(C30="",TODAY()-B30,C30-B30))</f>
        <v/>
      </c>
      <c r="W30" s="7">
        <f>IF(I30="","",IF(OR(I30="Hund",I30="Reptil",J30&gt;2),"Hoch",IF(OR(I30="Katze",I30="Vogel"),"Mittel","Niedrig")))</f>
        <v/>
      </c>
      <c r="X30" s="4" t="n"/>
      <c r="Y30" s="8">
        <f>IF(R30="","",IFERROR(VLOOKUP(R30,'Listen'!$A$2:$B$7,2,FALSE),"Status prüfen"))</f>
        <v/>
      </c>
    </row>
    <row r="31" ht="34" customHeight="1">
      <c r="A31" s="2" t="n"/>
      <c r="B31" s="28" t="n"/>
      <c r="C31" s="28" t="n"/>
      <c r="D31" s="4" t="n"/>
      <c r="E31" s="4" t="n"/>
      <c r="F31" s="4" t="n"/>
      <c r="G31" s="2" t="n"/>
      <c r="H31" s="2" t="n"/>
      <c r="I31" s="2" t="n"/>
      <c r="J31" s="5" t="n"/>
      <c r="K31" s="4" t="n"/>
      <c r="L31" s="2" t="n"/>
      <c r="M31" s="2" t="n"/>
      <c r="N31" s="4" t="n"/>
      <c r="O31" s="4" t="n"/>
      <c r="P31" s="2" t="n"/>
      <c r="Q31" s="2" t="n"/>
      <c r="R31" s="2" t="n"/>
      <c r="S31" s="4" t="n"/>
      <c r="T31" s="28" t="n"/>
      <c r="U31" s="2" t="n"/>
      <c r="V31" s="6">
        <f>IF(B31="","",IF(C31="",TODAY()-B31,C31-B31))</f>
        <v/>
      </c>
      <c r="W31" s="7">
        <f>IF(I31="","",IF(OR(I31="Hund",I31="Reptil",J31&gt;2),"Hoch",IF(OR(I31="Katze",I31="Vogel"),"Mittel","Niedrig")))</f>
        <v/>
      </c>
      <c r="X31" s="4" t="n"/>
      <c r="Y31" s="8">
        <f>IF(R31="","",IFERROR(VLOOKUP(R31,'Listen'!$A$2:$B$7,2,FALSE),"Status prüfen"))</f>
        <v/>
      </c>
    </row>
    <row r="32" ht="34" customHeight="1">
      <c r="A32" s="2" t="n"/>
      <c r="B32" s="28" t="n"/>
      <c r="C32" s="28" t="n"/>
      <c r="D32" s="4" t="n"/>
      <c r="E32" s="4" t="n"/>
      <c r="F32" s="4" t="n"/>
      <c r="G32" s="2" t="n"/>
      <c r="H32" s="2" t="n"/>
      <c r="I32" s="2" t="n"/>
      <c r="J32" s="5" t="n"/>
      <c r="K32" s="4" t="n"/>
      <c r="L32" s="2" t="n"/>
      <c r="M32" s="2" t="n"/>
      <c r="N32" s="4" t="n"/>
      <c r="O32" s="4" t="n"/>
      <c r="P32" s="2" t="n"/>
      <c r="Q32" s="2" t="n"/>
      <c r="R32" s="2" t="n"/>
      <c r="S32" s="4" t="n"/>
      <c r="T32" s="28" t="n"/>
      <c r="U32" s="2" t="n"/>
      <c r="V32" s="6">
        <f>IF(B32="","",IF(C32="",TODAY()-B32,C32-B32))</f>
        <v/>
      </c>
      <c r="W32" s="7">
        <f>IF(I32="","",IF(OR(I32="Hund",I32="Reptil",J32&gt;2),"Hoch",IF(OR(I32="Katze",I32="Vogel"),"Mittel","Niedrig")))</f>
        <v/>
      </c>
      <c r="X32" s="4" t="n"/>
      <c r="Y32" s="8">
        <f>IF(R32="","",IFERROR(VLOOKUP(R32,'Listen'!$A$2:$B$7,2,FALSE),"Status prüfen"))</f>
        <v/>
      </c>
    </row>
    <row r="33" ht="34" customHeight="1">
      <c r="A33" s="2" t="n"/>
      <c r="B33" s="28" t="n"/>
      <c r="C33" s="28" t="n"/>
      <c r="D33" s="4" t="n"/>
      <c r="E33" s="4" t="n"/>
      <c r="F33" s="4" t="n"/>
      <c r="G33" s="2" t="n"/>
      <c r="H33" s="2" t="n"/>
      <c r="I33" s="2" t="n"/>
      <c r="J33" s="5" t="n"/>
      <c r="K33" s="4" t="n"/>
      <c r="L33" s="2" t="n"/>
      <c r="M33" s="2" t="n"/>
      <c r="N33" s="4" t="n"/>
      <c r="O33" s="4" t="n"/>
      <c r="P33" s="2" t="n"/>
      <c r="Q33" s="2" t="n"/>
      <c r="R33" s="2" t="n"/>
      <c r="S33" s="4" t="n"/>
      <c r="T33" s="28" t="n"/>
      <c r="U33" s="2" t="n"/>
      <c r="V33" s="6">
        <f>IF(B33="","",IF(C33="",TODAY()-B33,C33-B33))</f>
        <v/>
      </c>
      <c r="W33" s="7">
        <f>IF(I33="","",IF(OR(I33="Hund",I33="Reptil",J33&gt;2),"Hoch",IF(OR(I33="Katze",I33="Vogel"),"Mittel","Niedrig")))</f>
        <v/>
      </c>
      <c r="X33" s="4" t="n"/>
      <c r="Y33" s="8">
        <f>IF(R33="","",IFERROR(VLOOKUP(R33,'Listen'!$A$2:$B$7,2,FALSE),"Status prüfen"))</f>
        <v/>
      </c>
    </row>
    <row r="34" ht="34" customHeight="1">
      <c r="A34" s="2" t="n"/>
      <c r="B34" s="28" t="n"/>
      <c r="C34" s="28" t="n"/>
      <c r="D34" s="4" t="n"/>
      <c r="E34" s="4" t="n"/>
      <c r="F34" s="4" t="n"/>
      <c r="G34" s="2" t="n"/>
      <c r="H34" s="2" t="n"/>
      <c r="I34" s="2" t="n"/>
      <c r="J34" s="5" t="n"/>
      <c r="K34" s="4" t="n"/>
      <c r="L34" s="2" t="n"/>
      <c r="M34" s="2" t="n"/>
      <c r="N34" s="4" t="n"/>
      <c r="O34" s="4" t="n"/>
      <c r="P34" s="2" t="n"/>
      <c r="Q34" s="2" t="n"/>
      <c r="R34" s="2" t="n"/>
      <c r="S34" s="4" t="n"/>
      <c r="T34" s="28" t="n"/>
      <c r="U34" s="2" t="n"/>
      <c r="V34" s="6">
        <f>IF(B34="","",IF(C34="",TODAY()-B34,C34-B34))</f>
        <v/>
      </c>
      <c r="W34" s="7">
        <f>IF(I34="","",IF(OR(I34="Hund",I34="Reptil",J34&gt;2),"Hoch",IF(OR(I34="Katze",I34="Vogel"),"Mittel","Niedrig")))</f>
        <v/>
      </c>
      <c r="X34" s="4" t="n"/>
      <c r="Y34" s="8">
        <f>IF(R34="","",IFERROR(VLOOKUP(R34,'Listen'!$A$2:$B$7,2,FALSE),"Status prüfen"))</f>
        <v/>
      </c>
    </row>
    <row r="35" ht="34" customHeight="1">
      <c r="A35" s="2" t="n"/>
      <c r="B35" s="28" t="n"/>
      <c r="C35" s="28" t="n"/>
      <c r="D35" s="4" t="n"/>
      <c r="E35" s="4" t="n"/>
      <c r="F35" s="4" t="n"/>
      <c r="G35" s="2" t="n"/>
      <c r="H35" s="2" t="n"/>
      <c r="I35" s="2" t="n"/>
      <c r="J35" s="5" t="n"/>
      <c r="K35" s="4" t="n"/>
      <c r="L35" s="2" t="n"/>
      <c r="M35" s="2" t="n"/>
      <c r="N35" s="4" t="n"/>
      <c r="O35" s="4" t="n"/>
      <c r="P35" s="2" t="n"/>
      <c r="Q35" s="2" t="n"/>
      <c r="R35" s="2" t="n"/>
      <c r="S35" s="4" t="n"/>
      <c r="T35" s="28" t="n"/>
      <c r="U35" s="2" t="n"/>
      <c r="V35" s="6">
        <f>IF(B35="","",IF(C35="",TODAY()-B35,C35-B35))</f>
        <v/>
      </c>
      <c r="W35" s="7">
        <f>IF(I35="","",IF(OR(I35="Hund",I35="Reptil",J35&gt;2),"Hoch",IF(OR(I35="Katze",I35="Vogel"),"Mittel","Niedrig")))</f>
        <v/>
      </c>
      <c r="X35" s="4" t="n"/>
      <c r="Y35" s="8">
        <f>IF(R35="","",IFERROR(VLOOKUP(R35,'Listen'!$A$2:$B$7,2,FALSE),"Status prüfen"))</f>
        <v/>
      </c>
    </row>
    <row r="36" ht="34" customHeight="1">
      <c r="A36" s="2" t="n"/>
      <c r="B36" s="28" t="n"/>
      <c r="C36" s="28" t="n"/>
      <c r="D36" s="4" t="n"/>
      <c r="E36" s="4" t="n"/>
      <c r="F36" s="4" t="n"/>
      <c r="G36" s="2" t="n"/>
      <c r="H36" s="2" t="n"/>
      <c r="I36" s="2" t="n"/>
      <c r="J36" s="5" t="n"/>
      <c r="K36" s="4" t="n"/>
      <c r="L36" s="2" t="n"/>
      <c r="M36" s="2" t="n"/>
      <c r="N36" s="4" t="n"/>
      <c r="O36" s="4" t="n"/>
      <c r="P36" s="2" t="n"/>
      <c r="Q36" s="2" t="n"/>
      <c r="R36" s="2" t="n"/>
      <c r="S36" s="4" t="n"/>
      <c r="T36" s="28" t="n"/>
      <c r="U36" s="2" t="n"/>
      <c r="V36" s="6">
        <f>IF(B36="","",IF(C36="",TODAY()-B36,C36-B36))</f>
        <v/>
      </c>
      <c r="W36" s="7">
        <f>IF(I36="","",IF(OR(I36="Hund",I36="Reptil",J36&gt;2),"Hoch",IF(OR(I36="Katze",I36="Vogel"),"Mittel","Niedrig")))</f>
        <v/>
      </c>
      <c r="X36" s="4" t="n"/>
      <c r="Y36" s="8">
        <f>IF(R36="","",IFERROR(VLOOKUP(R36,'Listen'!$A$2:$B$7,2,FALSE),"Status prüfen"))</f>
        <v/>
      </c>
    </row>
    <row r="37" ht="34" customHeight="1">
      <c r="A37" s="2" t="n"/>
      <c r="B37" s="28" t="n"/>
      <c r="C37" s="28" t="n"/>
      <c r="D37" s="4" t="n"/>
      <c r="E37" s="4" t="n"/>
      <c r="F37" s="4" t="n"/>
      <c r="G37" s="2" t="n"/>
      <c r="H37" s="2" t="n"/>
      <c r="I37" s="2" t="n"/>
      <c r="J37" s="5" t="n"/>
      <c r="K37" s="4" t="n"/>
      <c r="L37" s="2" t="n"/>
      <c r="M37" s="2" t="n"/>
      <c r="N37" s="4" t="n"/>
      <c r="O37" s="4" t="n"/>
      <c r="P37" s="2" t="n"/>
      <c r="Q37" s="2" t="n"/>
      <c r="R37" s="2" t="n"/>
      <c r="S37" s="4" t="n"/>
      <c r="T37" s="28" t="n"/>
      <c r="U37" s="2" t="n"/>
      <c r="V37" s="6">
        <f>IF(B37="","",IF(C37="",TODAY()-B37,C37-B37))</f>
        <v/>
      </c>
      <c r="W37" s="7">
        <f>IF(I37="","",IF(OR(I37="Hund",I37="Reptil",J37&gt;2),"Hoch",IF(OR(I37="Katze",I37="Vogel"),"Mittel","Niedrig")))</f>
        <v/>
      </c>
      <c r="X37" s="4" t="n"/>
      <c r="Y37" s="8">
        <f>IF(R37="","",IFERROR(VLOOKUP(R37,'Listen'!$A$2:$B$7,2,FALSE),"Status prüfen"))</f>
        <v/>
      </c>
    </row>
    <row r="38" ht="34" customHeight="1">
      <c r="A38" s="2" t="n"/>
      <c r="B38" s="28" t="n"/>
      <c r="C38" s="28" t="n"/>
      <c r="D38" s="4" t="n"/>
      <c r="E38" s="4" t="n"/>
      <c r="F38" s="4" t="n"/>
      <c r="G38" s="2" t="n"/>
      <c r="H38" s="2" t="n"/>
      <c r="I38" s="2" t="n"/>
      <c r="J38" s="5" t="n"/>
      <c r="K38" s="4" t="n"/>
      <c r="L38" s="2" t="n"/>
      <c r="M38" s="2" t="n"/>
      <c r="N38" s="4" t="n"/>
      <c r="O38" s="4" t="n"/>
      <c r="P38" s="2" t="n"/>
      <c r="Q38" s="2" t="n"/>
      <c r="R38" s="2" t="n"/>
      <c r="S38" s="4" t="n"/>
      <c r="T38" s="28" t="n"/>
      <c r="U38" s="2" t="n"/>
      <c r="V38" s="6">
        <f>IF(B38="","",IF(C38="",TODAY()-B38,C38-B38))</f>
        <v/>
      </c>
      <c r="W38" s="7">
        <f>IF(I38="","",IF(OR(I38="Hund",I38="Reptil",J38&gt;2),"Hoch",IF(OR(I38="Katze",I38="Vogel"),"Mittel","Niedrig")))</f>
        <v/>
      </c>
      <c r="X38" s="4" t="n"/>
      <c r="Y38" s="8">
        <f>IF(R38="","",IFERROR(VLOOKUP(R38,'Listen'!$A$2:$B$7,2,FALSE),"Status prüfen"))</f>
        <v/>
      </c>
    </row>
    <row r="39" ht="34" customHeight="1">
      <c r="A39" s="2" t="n"/>
      <c r="B39" s="28" t="n"/>
      <c r="C39" s="28" t="n"/>
      <c r="D39" s="4" t="n"/>
      <c r="E39" s="4" t="n"/>
      <c r="F39" s="4" t="n"/>
      <c r="G39" s="2" t="n"/>
      <c r="H39" s="2" t="n"/>
      <c r="I39" s="2" t="n"/>
      <c r="J39" s="5" t="n"/>
      <c r="K39" s="4" t="n"/>
      <c r="L39" s="2" t="n"/>
      <c r="M39" s="2" t="n"/>
      <c r="N39" s="4" t="n"/>
      <c r="O39" s="4" t="n"/>
      <c r="P39" s="2" t="n"/>
      <c r="Q39" s="2" t="n"/>
      <c r="R39" s="2" t="n"/>
      <c r="S39" s="4" t="n"/>
      <c r="T39" s="28" t="n"/>
      <c r="U39" s="2" t="n"/>
      <c r="V39" s="6">
        <f>IF(B39="","",IF(C39="",TODAY()-B39,C39-B39))</f>
        <v/>
      </c>
      <c r="W39" s="7">
        <f>IF(I39="","",IF(OR(I39="Hund",I39="Reptil",J39&gt;2),"Hoch",IF(OR(I39="Katze",I39="Vogel"),"Mittel","Niedrig")))</f>
        <v/>
      </c>
      <c r="X39" s="4" t="n"/>
      <c r="Y39" s="8">
        <f>IF(R39="","",IFERROR(VLOOKUP(R39,'Listen'!$A$2:$B$7,2,FALSE),"Status prüfen"))</f>
        <v/>
      </c>
    </row>
    <row r="40" ht="34" customHeight="1">
      <c r="A40" s="2" t="n"/>
      <c r="B40" s="28" t="n"/>
      <c r="C40" s="28" t="n"/>
      <c r="D40" s="4" t="n"/>
      <c r="E40" s="4" t="n"/>
      <c r="F40" s="4" t="n"/>
      <c r="G40" s="2" t="n"/>
      <c r="H40" s="2" t="n"/>
      <c r="I40" s="2" t="n"/>
      <c r="J40" s="5" t="n"/>
      <c r="K40" s="4" t="n"/>
      <c r="L40" s="2" t="n"/>
      <c r="M40" s="2" t="n"/>
      <c r="N40" s="4" t="n"/>
      <c r="O40" s="4" t="n"/>
      <c r="P40" s="2" t="n"/>
      <c r="Q40" s="2" t="n"/>
      <c r="R40" s="2" t="n"/>
      <c r="S40" s="4" t="n"/>
      <c r="T40" s="28" t="n"/>
      <c r="U40" s="2" t="n"/>
      <c r="V40" s="6">
        <f>IF(B40="","",IF(C40="",TODAY()-B40,C40-B40))</f>
        <v/>
      </c>
      <c r="W40" s="7">
        <f>IF(I40="","",IF(OR(I40="Hund",I40="Reptil",J40&gt;2),"Hoch",IF(OR(I40="Katze",I40="Vogel"),"Mittel","Niedrig")))</f>
        <v/>
      </c>
      <c r="X40" s="4" t="n"/>
      <c r="Y40" s="8">
        <f>IF(R40="","",IFERROR(VLOOKUP(R40,'Listen'!$A$2:$B$7,2,FALSE),"Status prüfen"))</f>
        <v/>
      </c>
    </row>
    <row r="41" ht="34" customHeight="1">
      <c r="A41" s="2" t="n"/>
      <c r="B41" s="28" t="n"/>
      <c r="C41" s="28" t="n"/>
      <c r="D41" s="4" t="n"/>
      <c r="E41" s="4" t="n"/>
      <c r="F41" s="4" t="n"/>
      <c r="G41" s="2" t="n"/>
      <c r="H41" s="2" t="n"/>
      <c r="I41" s="2" t="n"/>
      <c r="J41" s="5" t="n"/>
      <c r="K41" s="4" t="n"/>
      <c r="L41" s="2" t="n"/>
      <c r="M41" s="2" t="n"/>
      <c r="N41" s="4" t="n"/>
      <c r="O41" s="4" t="n"/>
      <c r="P41" s="2" t="n"/>
      <c r="Q41" s="2" t="n"/>
      <c r="R41" s="2" t="n"/>
      <c r="S41" s="4" t="n"/>
      <c r="T41" s="28" t="n"/>
      <c r="U41" s="2" t="n"/>
      <c r="V41" s="6">
        <f>IF(B41="","",IF(C41="",TODAY()-B41,C41-B41))</f>
        <v/>
      </c>
      <c r="W41" s="7">
        <f>IF(I41="","",IF(OR(I41="Hund",I41="Reptil",J41&gt;2),"Hoch",IF(OR(I41="Katze",I41="Vogel"),"Mittel","Niedrig")))</f>
        <v/>
      </c>
      <c r="X41" s="4" t="n"/>
      <c r="Y41" s="8">
        <f>IF(R41="","",IFERROR(VLOOKUP(R41,'Listen'!$A$2:$B$7,2,FALSE),"Status prüfen"))</f>
        <v/>
      </c>
    </row>
    <row r="42" ht="34" customHeight="1">
      <c r="A42" s="2" t="n"/>
      <c r="B42" s="28" t="n"/>
      <c r="C42" s="28" t="n"/>
      <c r="D42" s="4" t="n"/>
      <c r="E42" s="4" t="n"/>
      <c r="F42" s="4" t="n"/>
      <c r="G42" s="2" t="n"/>
      <c r="H42" s="2" t="n"/>
      <c r="I42" s="2" t="n"/>
      <c r="J42" s="5" t="n"/>
      <c r="K42" s="4" t="n"/>
      <c r="L42" s="2" t="n"/>
      <c r="M42" s="2" t="n"/>
      <c r="N42" s="4" t="n"/>
      <c r="O42" s="4" t="n"/>
      <c r="P42" s="2" t="n"/>
      <c r="Q42" s="2" t="n"/>
      <c r="R42" s="2" t="n"/>
      <c r="S42" s="4" t="n"/>
      <c r="T42" s="28" t="n"/>
      <c r="U42" s="2" t="n"/>
      <c r="V42" s="6">
        <f>IF(B42="","",IF(C42="",TODAY()-B42,C42-B42))</f>
        <v/>
      </c>
      <c r="W42" s="7">
        <f>IF(I42="","",IF(OR(I42="Hund",I42="Reptil",J42&gt;2),"Hoch",IF(OR(I42="Katze",I42="Vogel"),"Mittel","Niedrig")))</f>
        <v/>
      </c>
      <c r="X42" s="4" t="n"/>
      <c r="Y42" s="8">
        <f>IF(R42="","",IFERROR(VLOOKUP(R42,'Listen'!$A$2:$B$7,2,FALSE),"Status prüfen"))</f>
        <v/>
      </c>
    </row>
    <row r="43" ht="34" customHeight="1">
      <c r="A43" s="2" t="n"/>
      <c r="B43" s="28" t="n"/>
      <c r="C43" s="28" t="n"/>
      <c r="D43" s="4" t="n"/>
      <c r="E43" s="4" t="n"/>
      <c r="F43" s="4" t="n"/>
      <c r="G43" s="2" t="n"/>
      <c r="H43" s="2" t="n"/>
      <c r="I43" s="2" t="n"/>
      <c r="J43" s="5" t="n"/>
      <c r="K43" s="4" t="n"/>
      <c r="L43" s="2" t="n"/>
      <c r="M43" s="2" t="n"/>
      <c r="N43" s="4" t="n"/>
      <c r="O43" s="4" t="n"/>
      <c r="P43" s="2" t="n"/>
      <c r="Q43" s="2" t="n"/>
      <c r="R43" s="2" t="n"/>
      <c r="S43" s="4" t="n"/>
      <c r="T43" s="28" t="n"/>
      <c r="U43" s="2" t="n"/>
      <c r="V43" s="6">
        <f>IF(B43="","",IF(C43="",TODAY()-B43,C43-B43))</f>
        <v/>
      </c>
      <c r="W43" s="7">
        <f>IF(I43="","",IF(OR(I43="Hund",I43="Reptil",J43&gt;2),"Hoch",IF(OR(I43="Katze",I43="Vogel"),"Mittel","Niedrig")))</f>
        <v/>
      </c>
      <c r="X43" s="4" t="n"/>
      <c r="Y43" s="8">
        <f>IF(R43="","",IFERROR(VLOOKUP(R43,'Listen'!$A$2:$B$7,2,FALSE),"Status prüfen"))</f>
        <v/>
      </c>
    </row>
    <row r="44" ht="34" customHeight="1">
      <c r="A44" s="2" t="n"/>
      <c r="B44" s="28" t="n"/>
      <c r="C44" s="28" t="n"/>
      <c r="D44" s="4" t="n"/>
      <c r="E44" s="4" t="n"/>
      <c r="F44" s="4" t="n"/>
      <c r="G44" s="2" t="n"/>
      <c r="H44" s="2" t="n"/>
      <c r="I44" s="2" t="n"/>
      <c r="J44" s="5" t="n"/>
      <c r="K44" s="4" t="n"/>
      <c r="L44" s="2" t="n"/>
      <c r="M44" s="2" t="n"/>
      <c r="N44" s="4" t="n"/>
      <c r="O44" s="4" t="n"/>
      <c r="P44" s="2" t="n"/>
      <c r="Q44" s="2" t="n"/>
      <c r="R44" s="2" t="n"/>
      <c r="S44" s="4" t="n"/>
      <c r="T44" s="28" t="n"/>
      <c r="U44" s="2" t="n"/>
      <c r="V44" s="6">
        <f>IF(B44="","",IF(C44="",TODAY()-B44,C44-B44))</f>
        <v/>
      </c>
      <c r="W44" s="7">
        <f>IF(I44="","",IF(OR(I44="Hund",I44="Reptil",J44&gt;2),"Hoch",IF(OR(I44="Katze",I44="Vogel"),"Mittel","Niedrig")))</f>
        <v/>
      </c>
      <c r="X44" s="4" t="n"/>
      <c r="Y44" s="8">
        <f>IF(R44="","",IFERROR(VLOOKUP(R44,'Listen'!$A$2:$B$7,2,FALSE),"Status prüfen"))</f>
        <v/>
      </c>
    </row>
    <row r="45" ht="34" customHeight="1">
      <c r="A45" s="2" t="n"/>
      <c r="B45" s="28" t="n"/>
      <c r="C45" s="28" t="n"/>
      <c r="D45" s="4" t="n"/>
      <c r="E45" s="4" t="n"/>
      <c r="F45" s="4" t="n"/>
      <c r="G45" s="2" t="n"/>
      <c r="H45" s="2" t="n"/>
      <c r="I45" s="2" t="n"/>
      <c r="J45" s="5" t="n"/>
      <c r="K45" s="4" t="n"/>
      <c r="L45" s="2" t="n"/>
      <c r="M45" s="2" t="n"/>
      <c r="N45" s="4" t="n"/>
      <c r="O45" s="4" t="n"/>
      <c r="P45" s="2" t="n"/>
      <c r="Q45" s="2" t="n"/>
      <c r="R45" s="2" t="n"/>
      <c r="S45" s="4" t="n"/>
      <c r="T45" s="28" t="n"/>
      <c r="U45" s="2" t="n"/>
      <c r="V45" s="6">
        <f>IF(B45="","",IF(C45="",TODAY()-B45,C45-B45))</f>
        <v/>
      </c>
      <c r="W45" s="7">
        <f>IF(I45="","",IF(OR(I45="Hund",I45="Reptil",J45&gt;2),"Hoch",IF(OR(I45="Katze",I45="Vogel"),"Mittel","Niedrig")))</f>
        <v/>
      </c>
      <c r="X45" s="4" t="n"/>
      <c r="Y45" s="8">
        <f>IF(R45="","",IFERROR(VLOOKUP(R45,'Listen'!$A$2:$B$7,2,FALSE),"Status prüfen"))</f>
        <v/>
      </c>
    </row>
    <row r="46" ht="34" customHeight="1">
      <c r="A46" s="2" t="n"/>
      <c r="B46" s="28" t="n"/>
      <c r="C46" s="28" t="n"/>
      <c r="D46" s="4" t="n"/>
      <c r="E46" s="4" t="n"/>
      <c r="F46" s="4" t="n"/>
      <c r="G46" s="2" t="n"/>
      <c r="H46" s="2" t="n"/>
      <c r="I46" s="2" t="n"/>
      <c r="J46" s="5" t="n"/>
      <c r="K46" s="4" t="n"/>
      <c r="L46" s="2" t="n"/>
      <c r="M46" s="2" t="n"/>
      <c r="N46" s="4" t="n"/>
      <c r="O46" s="4" t="n"/>
      <c r="P46" s="2" t="n"/>
      <c r="Q46" s="2" t="n"/>
      <c r="R46" s="2" t="n"/>
      <c r="S46" s="4" t="n"/>
      <c r="T46" s="28" t="n"/>
      <c r="U46" s="2" t="n"/>
      <c r="V46" s="6">
        <f>IF(B46="","",IF(C46="",TODAY()-B46,C46-B46))</f>
        <v/>
      </c>
      <c r="W46" s="7">
        <f>IF(I46="","",IF(OR(I46="Hund",I46="Reptil",J46&gt;2),"Hoch",IF(OR(I46="Katze",I46="Vogel"),"Mittel","Niedrig")))</f>
        <v/>
      </c>
      <c r="X46" s="4" t="n"/>
      <c r="Y46" s="8">
        <f>IF(R46="","",IFERROR(VLOOKUP(R46,'Listen'!$A$2:$B$7,2,FALSE),"Status prüfen"))</f>
        <v/>
      </c>
    </row>
    <row r="47" ht="34" customHeight="1">
      <c r="A47" s="2" t="n"/>
      <c r="B47" s="28" t="n"/>
      <c r="C47" s="28" t="n"/>
      <c r="D47" s="4" t="n"/>
      <c r="E47" s="4" t="n"/>
      <c r="F47" s="4" t="n"/>
      <c r="G47" s="2" t="n"/>
      <c r="H47" s="2" t="n"/>
      <c r="I47" s="2" t="n"/>
      <c r="J47" s="5" t="n"/>
      <c r="K47" s="4" t="n"/>
      <c r="L47" s="2" t="n"/>
      <c r="M47" s="2" t="n"/>
      <c r="N47" s="4" t="n"/>
      <c r="O47" s="4" t="n"/>
      <c r="P47" s="2" t="n"/>
      <c r="Q47" s="2" t="n"/>
      <c r="R47" s="2" t="n"/>
      <c r="S47" s="4" t="n"/>
      <c r="T47" s="28" t="n"/>
      <c r="U47" s="2" t="n"/>
      <c r="V47" s="6">
        <f>IF(B47="","",IF(C47="",TODAY()-B47,C47-B47))</f>
        <v/>
      </c>
      <c r="W47" s="7">
        <f>IF(I47="","",IF(OR(I47="Hund",I47="Reptil",J47&gt;2),"Hoch",IF(OR(I47="Katze",I47="Vogel"),"Mittel","Niedrig")))</f>
        <v/>
      </c>
      <c r="X47" s="4" t="n"/>
      <c r="Y47" s="8">
        <f>IF(R47="","",IFERROR(VLOOKUP(R47,'Listen'!$A$2:$B$7,2,FALSE),"Status prüfen"))</f>
        <v/>
      </c>
    </row>
    <row r="48" ht="34" customHeight="1">
      <c r="A48" s="2" t="n"/>
      <c r="B48" s="28" t="n"/>
      <c r="C48" s="28" t="n"/>
      <c r="D48" s="4" t="n"/>
      <c r="E48" s="4" t="n"/>
      <c r="F48" s="4" t="n"/>
      <c r="G48" s="2" t="n"/>
      <c r="H48" s="2" t="n"/>
      <c r="I48" s="2" t="n"/>
      <c r="J48" s="5" t="n"/>
      <c r="K48" s="4" t="n"/>
      <c r="L48" s="2" t="n"/>
      <c r="M48" s="2" t="n"/>
      <c r="N48" s="4" t="n"/>
      <c r="O48" s="4" t="n"/>
      <c r="P48" s="2" t="n"/>
      <c r="Q48" s="2" t="n"/>
      <c r="R48" s="2" t="n"/>
      <c r="S48" s="4" t="n"/>
      <c r="T48" s="28" t="n"/>
      <c r="U48" s="2" t="n"/>
      <c r="V48" s="6">
        <f>IF(B48="","",IF(C48="",TODAY()-B48,C48-B48))</f>
        <v/>
      </c>
      <c r="W48" s="7">
        <f>IF(I48="","",IF(OR(I48="Hund",I48="Reptil",J48&gt;2),"Hoch",IF(OR(I48="Katze",I48="Vogel"),"Mittel","Niedrig")))</f>
        <v/>
      </c>
      <c r="X48" s="4" t="n"/>
      <c r="Y48" s="8">
        <f>IF(R48="","",IFERROR(VLOOKUP(R48,'Listen'!$A$2:$B$7,2,FALSE),"Status prüfen"))</f>
        <v/>
      </c>
    </row>
    <row r="49" ht="34" customHeight="1">
      <c r="A49" s="2" t="n"/>
      <c r="B49" s="28" t="n"/>
      <c r="C49" s="28" t="n"/>
      <c r="D49" s="4" t="n"/>
      <c r="E49" s="4" t="n"/>
      <c r="F49" s="4" t="n"/>
      <c r="G49" s="2" t="n"/>
      <c r="H49" s="2" t="n"/>
      <c r="I49" s="2" t="n"/>
      <c r="J49" s="5" t="n"/>
      <c r="K49" s="4" t="n"/>
      <c r="L49" s="2" t="n"/>
      <c r="M49" s="2" t="n"/>
      <c r="N49" s="4" t="n"/>
      <c r="O49" s="4" t="n"/>
      <c r="P49" s="2" t="n"/>
      <c r="Q49" s="2" t="n"/>
      <c r="R49" s="2" t="n"/>
      <c r="S49" s="4" t="n"/>
      <c r="T49" s="28" t="n"/>
      <c r="U49" s="2" t="n"/>
      <c r="V49" s="6">
        <f>IF(B49="","",IF(C49="",TODAY()-B49,C49-B49))</f>
        <v/>
      </c>
      <c r="W49" s="7">
        <f>IF(I49="","",IF(OR(I49="Hund",I49="Reptil",J49&gt;2),"Hoch",IF(OR(I49="Katze",I49="Vogel"),"Mittel","Niedrig")))</f>
        <v/>
      </c>
      <c r="X49" s="4" t="n"/>
      <c r="Y49" s="8">
        <f>IF(R49="","",IFERROR(VLOOKUP(R49,'Listen'!$A$2:$B$7,2,FALSE),"Status prüfen"))</f>
        <v/>
      </c>
    </row>
    <row r="50" ht="34" customHeight="1">
      <c r="A50" s="2" t="n"/>
      <c r="B50" s="28" t="n"/>
      <c r="C50" s="28" t="n"/>
      <c r="D50" s="4" t="n"/>
      <c r="E50" s="4" t="n"/>
      <c r="F50" s="4" t="n"/>
      <c r="G50" s="2" t="n"/>
      <c r="H50" s="2" t="n"/>
      <c r="I50" s="2" t="n"/>
      <c r="J50" s="5" t="n"/>
      <c r="K50" s="4" t="n"/>
      <c r="L50" s="2" t="n"/>
      <c r="M50" s="2" t="n"/>
      <c r="N50" s="4" t="n"/>
      <c r="O50" s="4" t="n"/>
      <c r="P50" s="2" t="n"/>
      <c r="Q50" s="2" t="n"/>
      <c r="R50" s="2" t="n"/>
      <c r="S50" s="4" t="n"/>
      <c r="T50" s="28" t="n"/>
      <c r="U50" s="2" t="n"/>
      <c r="V50" s="6">
        <f>IF(B50="","",IF(C50="",TODAY()-B50,C50-B50))</f>
        <v/>
      </c>
      <c r="W50" s="7">
        <f>IF(I50="","",IF(OR(I50="Hund",I50="Reptil",J50&gt;2),"Hoch",IF(OR(I50="Katze",I50="Vogel"),"Mittel","Niedrig")))</f>
        <v/>
      </c>
      <c r="X50" s="4" t="n"/>
      <c r="Y50" s="8">
        <f>IF(R50="","",IFERROR(VLOOKUP(R50,'Listen'!$A$2:$B$7,2,FALSE),"Status prüfen"))</f>
        <v/>
      </c>
    </row>
    <row r="51" ht="34" customHeight="1">
      <c r="A51" s="2" t="n"/>
      <c r="B51" s="28" t="n"/>
      <c r="C51" s="28" t="n"/>
      <c r="D51" s="4" t="n"/>
      <c r="E51" s="4" t="n"/>
      <c r="F51" s="4" t="n"/>
      <c r="G51" s="2" t="n"/>
      <c r="H51" s="2" t="n"/>
      <c r="I51" s="2" t="n"/>
      <c r="J51" s="5" t="n"/>
      <c r="K51" s="4" t="n"/>
      <c r="L51" s="2" t="n"/>
      <c r="M51" s="2" t="n"/>
      <c r="N51" s="4" t="n"/>
      <c r="O51" s="4" t="n"/>
      <c r="P51" s="2" t="n"/>
      <c r="Q51" s="2" t="n"/>
      <c r="R51" s="2" t="n"/>
      <c r="S51" s="4" t="n"/>
      <c r="T51" s="28" t="n"/>
      <c r="U51" s="2" t="n"/>
      <c r="V51" s="6">
        <f>IF(B51="","",IF(C51="",TODAY()-B51,C51-B51))</f>
        <v/>
      </c>
      <c r="W51" s="7">
        <f>IF(I51="","",IF(OR(I51="Hund",I51="Reptil",J51&gt;2),"Hoch",IF(OR(I51="Katze",I51="Vogel"),"Mittel","Niedrig")))</f>
        <v/>
      </c>
      <c r="X51" s="4" t="n"/>
      <c r="Y51" s="8">
        <f>IF(R51="","",IFERROR(VLOOKUP(R51,'Listen'!$A$2:$B$7,2,FALSE),"Status prüfen"))</f>
        <v/>
      </c>
    </row>
    <row r="52" ht="34" customHeight="1">
      <c r="A52" s="2" t="n"/>
      <c r="B52" s="28" t="n"/>
      <c r="C52" s="28" t="n"/>
      <c r="D52" s="4" t="n"/>
      <c r="E52" s="4" t="n"/>
      <c r="F52" s="4" t="n"/>
      <c r="G52" s="2" t="n"/>
      <c r="H52" s="2" t="n"/>
      <c r="I52" s="2" t="n"/>
      <c r="J52" s="5" t="n"/>
      <c r="K52" s="4" t="n"/>
      <c r="L52" s="2" t="n"/>
      <c r="M52" s="2" t="n"/>
      <c r="N52" s="4" t="n"/>
      <c r="O52" s="4" t="n"/>
      <c r="P52" s="2" t="n"/>
      <c r="Q52" s="2" t="n"/>
      <c r="R52" s="2" t="n"/>
      <c r="S52" s="4" t="n"/>
      <c r="T52" s="28" t="n"/>
      <c r="U52" s="2" t="n"/>
      <c r="V52" s="6">
        <f>IF(B52="","",IF(C52="",TODAY()-B52,C52-B52))</f>
        <v/>
      </c>
      <c r="W52" s="7">
        <f>IF(I52="","",IF(OR(I52="Hund",I52="Reptil",J52&gt;2),"Hoch",IF(OR(I52="Katze",I52="Vogel"),"Mittel","Niedrig")))</f>
        <v/>
      </c>
      <c r="X52" s="4" t="n"/>
      <c r="Y52" s="8">
        <f>IF(R52="","",IFERROR(VLOOKUP(R52,'Listen'!$A$2:$B$7,2,FALSE),"Status prüfen"))</f>
        <v/>
      </c>
    </row>
    <row r="53" ht="34" customHeight="1">
      <c r="A53" s="2" t="n"/>
      <c r="B53" s="28" t="n"/>
      <c r="C53" s="28" t="n"/>
      <c r="D53" s="4" t="n"/>
      <c r="E53" s="4" t="n"/>
      <c r="F53" s="4" t="n"/>
      <c r="G53" s="2" t="n"/>
      <c r="H53" s="2" t="n"/>
      <c r="I53" s="2" t="n"/>
      <c r="J53" s="5" t="n"/>
      <c r="K53" s="4" t="n"/>
      <c r="L53" s="2" t="n"/>
      <c r="M53" s="2" t="n"/>
      <c r="N53" s="4" t="n"/>
      <c r="O53" s="4" t="n"/>
      <c r="P53" s="2" t="n"/>
      <c r="Q53" s="2" t="n"/>
      <c r="R53" s="2" t="n"/>
      <c r="S53" s="4" t="n"/>
      <c r="T53" s="28" t="n"/>
      <c r="U53" s="2" t="n"/>
      <c r="V53" s="6">
        <f>IF(B53="","",IF(C53="",TODAY()-B53,C53-B53))</f>
        <v/>
      </c>
      <c r="W53" s="7">
        <f>IF(I53="","",IF(OR(I53="Hund",I53="Reptil",J53&gt;2),"Hoch",IF(OR(I53="Katze",I53="Vogel"),"Mittel","Niedrig")))</f>
        <v/>
      </c>
      <c r="X53" s="4" t="n"/>
      <c r="Y53" s="8">
        <f>IF(R53="","",IFERROR(VLOOKUP(R53,'Listen'!$A$2:$B$7,2,FALSE),"Status prüfen"))</f>
        <v/>
      </c>
    </row>
    <row r="54" ht="34" customHeight="1">
      <c r="A54" s="2" t="n"/>
      <c r="B54" s="28" t="n"/>
      <c r="C54" s="28" t="n"/>
      <c r="D54" s="4" t="n"/>
      <c r="E54" s="4" t="n"/>
      <c r="F54" s="4" t="n"/>
      <c r="G54" s="2" t="n"/>
      <c r="H54" s="2" t="n"/>
      <c r="I54" s="2" t="n"/>
      <c r="J54" s="5" t="n"/>
      <c r="K54" s="4" t="n"/>
      <c r="L54" s="2" t="n"/>
      <c r="M54" s="2" t="n"/>
      <c r="N54" s="4" t="n"/>
      <c r="O54" s="4" t="n"/>
      <c r="P54" s="2" t="n"/>
      <c r="Q54" s="2" t="n"/>
      <c r="R54" s="2" t="n"/>
      <c r="S54" s="4" t="n"/>
      <c r="T54" s="28" t="n"/>
      <c r="U54" s="2" t="n"/>
      <c r="V54" s="6">
        <f>IF(B54="","",IF(C54="",TODAY()-B54,C54-B54))</f>
        <v/>
      </c>
      <c r="W54" s="7">
        <f>IF(I54="","",IF(OR(I54="Hund",I54="Reptil",J54&gt;2),"Hoch",IF(OR(I54="Katze",I54="Vogel"),"Mittel","Niedrig")))</f>
        <v/>
      </c>
      <c r="X54" s="4" t="n"/>
      <c r="Y54" s="8">
        <f>IF(R54="","",IFERROR(VLOOKUP(R54,'Listen'!$A$2:$B$7,2,FALSE),"Status prüfen"))</f>
        <v/>
      </c>
    </row>
    <row r="55" ht="34" customHeight="1">
      <c r="A55" s="2" t="n"/>
      <c r="B55" s="28" t="n"/>
      <c r="C55" s="28" t="n"/>
      <c r="D55" s="4" t="n"/>
      <c r="E55" s="4" t="n"/>
      <c r="F55" s="4" t="n"/>
      <c r="G55" s="2" t="n"/>
      <c r="H55" s="2" t="n"/>
      <c r="I55" s="2" t="n"/>
      <c r="J55" s="5" t="n"/>
      <c r="K55" s="4" t="n"/>
      <c r="L55" s="2" t="n"/>
      <c r="M55" s="2" t="n"/>
      <c r="N55" s="4" t="n"/>
      <c r="O55" s="4" t="n"/>
      <c r="P55" s="2" t="n"/>
      <c r="Q55" s="2" t="n"/>
      <c r="R55" s="2" t="n"/>
      <c r="S55" s="4" t="n"/>
      <c r="T55" s="28" t="n"/>
      <c r="U55" s="2" t="n"/>
      <c r="V55" s="6">
        <f>IF(B55="","",IF(C55="",TODAY()-B55,C55-B55))</f>
        <v/>
      </c>
      <c r="W55" s="7">
        <f>IF(I55="","",IF(OR(I55="Hund",I55="Reptil",J55&gt;2),"Hoch",IF(OR(I55="Katze",I55="Vogel"),"Mittel","Niedrig")))</f>
        <v/>
      </c>
      <c r="X55" s="4" t="n"/>
      <c r="Y55" s="8">
        <f>IF(R55="","",IFERROR(VLOOKUP(R55,'Listen'!$A$2:$B$7,2,FALSE),"Status prüfen"))</f>
        <v/>
      </c>
    </row>
    <row r="56" ht="34" customHeight="1">
      <c r="A56" s="2" t="n"/>
      <c r="B56" s="28" t="n"/>
      <c r="C56" s="28" t="n"/>
      <c r="D56" s="4" t="n"/>
      <c r="E56" s="4" t="n"/>
      <c r="F56" s="4" t="n"/>
      <c r="G56" s="2" t="n"/>
      <c r="H56" s="2" t="n"/>
      <c r="I56" s="2" t="n"/>
      <c r="J56" s="5" t="n"/>
      <c r="K56" s="4" t="n"/>
      <c r="L56" s="2" t="n"/>
      <c r="M56" s="2" t="n"/>
      <c r="N56" s="4" t="n"/>
      <c r="O56" s="4" t="n"/>
      <c r="P56" s="2" t="n"/>
      <c r="Q56" s="2" t="n"/>
      <c r="R56" s="2" t="n"/>
      <c r="S56" s="4" t="n"/>
      <c r="T56" s="28" t="n"/>
      <c r="U56" s="2" t="n"/>
      <c r="V56" s="6">
        <f>IF(B56="","",IF(C56="",TODAY()-B56,C56-B56))</f>
        <v/>
      </c>
      <c r="W56" s="7">
        <f>IF(I56="","",IF(OR(I56="Hund",I56="Reptil",J56&gt;2),"Hoch",IF(OR(I56="Katze",I56="Vogel"),"Mittel","Niedrig")))</f>
        <v/>
      </c>
      <c r="X56" s="4" t="n"/>
      <c r="Y56" s="8">
        <f>IF(R56="","",IFERROR(VLOOKUP(R56,'Listen'!$A$2:$B$7,2,FALSE),"Status prüfen"))</f>
        <v/>
      </c>
    </row>
    <row r="57" ht="34" customHeight="1">
      <c r="A57" s="2" t="n"/>
      <c r="B57" s="28" t="n"/>
      <c r="C57" s="28" t="n"/>
      <c r="D57" s="4" t="n"/>
      <c r="E57" s="4" t="n"/>
      <c r="F57" s="4" t="n"/>
      <c r="G57" s="2" t="n"/>
      <c r="H57" s="2" t="n"/>
      <c r="I57" s="2" t="n"/>
      <c r="J57" s="5" t="n"/>
      <c r="K57" s="4" t="n"/>
      <c r="L57" s="2" t="n"/>
      <c r="M57" s="2" t="n"/>
      <c r="N57" s="4" t="n"/>
      <c r="O57" s="4" t="n"/>
      <c r="P57" s="2" t="n"/>
      <c r="Q57" s="2" t="n"/>
      <c r="R57" s="2" t="n"/>
      <c r="S57" s="4" t="n"/>
      <c r="T57" s="28" t="n"/>
      <c r="U57" s="2" t="n"/>
      <c r="V57" s="6">
        <f>IF(B57="","",IF(C57="",TODAY()-B57,C57-B57))</f>
        <v/>
      </c>
      <c r="W57" s="7">
        <f>IF(I57="","",IF(OR(I57="Hund",I57="Reptil",J57&gt;2),"Hoch",IF(OR(I57="Katze",I57="Vogel"),"Mittel","Niedrig")))</f>
        <v/>
      </c>
      <c r="X57" s="4" t="n"/>
      <c r="Y57" s="8">
        <f>IF(R57="","",IFERROR(VLOOKUP(R57,'Listen'!$A$2:$B$7,2,FALSE),"Status prüfen"))</f>
        <v/>
      </c>
    </row>
    <row r="58" ht="34" customHeight="1">
      <c r="A58" s="2" t="n"/>
      <c r="B58" s="28" t="n"/>
      <c r="C58" s="28" t="n"/>
      <c r="D58" s="4" t="n"/>
      <c r="E58" s="4" t="n"/>
      <c r="F58" s="4" t="n"/>
      <c r="G58" s="2" t="n"/>
      <c r="H58" s="2" t="n"/>
      <c r="I58" s="2" t="n"/>
      <c r="J58" s="5" t="n"/>
      <c r="K58" s="4" t="n"/>
      <c r="L58" s="2" t="n"/>
      <c r="M58" s="2" t="n"/>
      <c r="N58" s="4" t="n"/>
      <c r="O58" s="4" t="n"/>
      <c r="P58" s="2" t="n"/>
      <c r="Q58" s="2" t="n"/>
      <c r="R58" s="2" t="n"/>
      <c r="S58" s="4" t="n"/>
      <c r="T58" s="28" t="n"/>
      <c r="U58" s="2" t="n"/>
      <c r="V58" s="6">
        <f>IF(B58="","",IF(C58="",TODAY()-B58,C58-B58))</f>
        <v/>
      </c>
      <c r="W58" s="7">
        <f>IF(I58="","",IF(OR(I58="Hund",I58="Reptil",J58&gt;2),"Hoch",IF(OR(I58="Katze",I58="Vogel"),"Mittel","Niedrig")))</f>
        <v/>
      </c>
      <c r="X58" s="4" t="n"/>
      <c r="Y58" s="8">
        <f>IF(R58="","",IFERROR(VLOOKUP(R58,'Listen'!$A$2:$B$7,2,FALSE),"Status prüfen"))</f>
        <v/>
      </c>
    </row>
    <row r="59" ht="34" customHeight="1">
      <c r="A59" s="2" t="n"/>
      <c r="B59" s="28" t="n"/>
      <c r="C59" s="28" t="n"/>
      <c r="D59" s="4" t="n"/>
      <c r="E59" s="4" t="n"/>
      <c r="F59" s="4" t="n"/>
      <c r="G59" s="2" t="n"/>
      <c r="H59" s="2" t="n"/>
      <c r="I59" s="2" t="n"/>
      <c r="J59" s="5" t="n"/>
      <c r="K59" s="4" t="n"/>
      <c r="L59" s="2" t="n"/>
      <c r="M59" s="2" t="n"/>
      <c r="N59" s="4" t="n"/>
      <c r="O59" s="4" t="n"/>
      <c r="P59" s="2" t="n"/>
      <c r="Q59" s="2" t="n"/>
      <c r="R59" s="2" t="n"/>
      <c r="S59" s="4" t="n"/>
      <c r="T59" s="28" t="n"/>
      <c r="U59" s="2" t="n"/>
      <c r="V59" s="6">
        <f>IF(B59="","",IF(C59="",TODAY()-B59,C59-B59))</f>
        <v/>
      </c>
      <c r="W59" s="7">
        <f>IF(I59="","",IF(OR(I59="Hund",I59="Reptil",J59&gt;2),"Hoch",IF(OR(I59="Katze",I59="Vogel"),"Mittel","Niedrig")))</f>
        <v/>
      </c>
      <c r="X59" s="4" t="n"/>
      <c r="Y59" s="8">
        <f>IF(R59="","",IFERROR(VLOOKUP(R59,'Listen'!$A$2:$B$7,2,FALSE),"Status prüfen"))</f>
        <v/>
      </c>
    </row>
    <row r="60" ht="34" customHeight="1">
      <c r="A60" s="2" t="n"/>
      <c r="B60" s="28" t="n"/>
      <c r="C60" s="28" t="n"/>
      <c r="D60" s="4" t="n"/>
      <c r="E60" s="4" t="n"/>
      <c r="F60" s="4" t="n"/>
      <c r="G60" s="2" t="n"/>
      <c r="H60" s="2" t="n"/>
      <c r="I60" s="2" t="n"/>
      <c r="J60" s="5" t="n"/>
      <c r="K60" s="4" t="n"/>
      <c r="L60" s="2" t="n"/>
      <c r="M60" s="2" t="n"/>
      <c r="N60" s="4" t="n"/>
      <c r="O60" s="4" t="n"/>
      <c r="P60" s="2" t="n"/>
      <c r="Q60" s="2" t="n"/>
      <c r="R60" s="2" t="n"/>
      <c r="S60" s="4" t="n"/>
      <c r="T60" s="28" t="n"/>
      <c r="U60" s="2" t="n"/>
      <c r="V60" s="6">
        <f>IF(B60="","",IF(C60="",TODAY()-B60,C60-B60))</f>
        <v/>
      </c>
      <c r="W60" s="7">
        <f>IF(I60="","",IF(OR(I60="Hund",I60="Reptil",J60&gt;2),"Hoch",IF(OR(I60="Katze",I60="Vogel"),"Mittel","Niedrig")))</f>
        <v/>
      </c>
      <c r="X60" s="4" t="n"/>
      <c r="Y60" s="8">
        <f>IF(R60="","",IFERROR(VLOOKUP(R60,'Listen'!$A$2:$B$7,2,FALSE),"Status prüfen"))</f>
        <v/>
      </c>
    </row>
    <row r="61" ht="34" customHeight="1">
      <c r="A61" s="2" t="n"/>
      <c r="B61" s="28" t="n"/>
      <c r="C61" s="28" t="n"/>
      <c r="D61" s="4" t="n"/>
      <c r="E61" s="4" t="n"/>
      <c r="F61" s="4" t="n"/>
      <c r="G61" s="2" t="n"/>
      <c r="H61" s="2" t="n"/>
      <c r="I61" s="2" t="n"/>
      <c r="J61" s="5" t="n"/>
      <c r="K61" s="4" t="n"/>
      <c r="L61" s="2" t="n"/>
      <c r="M61" s="2" t="n"/>
      <c r="N61" s="4" t="n"/>
      <c r="O61" s="4" t="n"/>
      <c r="P61" s="2" t="n"/>
      <c r="Q61" s="2" t="n"/>
      <c r="R61" s="2" t="n"/>
      <c r="S61" s="4" t="n"/>
      <c r="T61" s="28" t="n"/>
      <c r="U61" s="2" t="n"/>
      <c r="V61" s="6">
        <f>IF(B61="","",IF(C61="",TODAY()-B61,C61-B61))</f>
        <v/>
      </c>
      <c r="W61" s="7">
        <f>IF(I61="","",IF(OR(I61="Hund",I61="Reptil",J61&gt;2),"Hoch",IF(OR(I61="Katze",I61="Vogel"),"Mittel","Niedrig")))</f>
        <v/>
      </c>
      <c r="X61" s="4" t="n"/>
      <c r="Y61" s="8">
        <f>IF(R61="","",IFERROR(VLOOKUP(R61,'Listen'!$A$2:$B$7,2,FALSE),"Status prüfen"))</f>
        <v/>
      </c>
    </row>
    <row r="62" ht="34" customHeight="1">
      <c r="A62" s="2" t="n"/>
      <c r="B62" s="28" t="n"/>
      <c r="C62" s="28" t="n"/>
      <c r="D62" s="4" t="n"/>
      <c r="E62" s="4" t="n"/>
      <c r="F62" s="4" t="n"/>
      <c r="G62" s="2" t="n"/>
      <c r="H62" s="2" t="n"/>
      <c r="I62" s="2" t="n"/>
      <c r="J62" s="5" t="n"/>
      <c r="K62" s="4" t="n"/>
      <c r="L62" s="2" t="n"/>
      <c r="M62" s="2" t="n"/>
      <c r="N62" s="4" t="n"/>
      <c r="O62" s="4" t="n"/>
      <c r="P62" s="2" t="n"/>
      <c r="Q62" s="2" t="n"/>
      <c r="R62" s="2" t="n"/>
      <c r="S62" s="4" t="n"/>
      <c r="T62" s="28" t="n"/>
      <c r="U62" s="2" t="n"/>
      <c r="V62" s="6">
        <f>IF(B62="","",IF(C62="",TODAY()-B62,C62-B62))</f>
        <v/>
      </c>
      <c r="W62" s="7">
        <f>IF(I62="","",IF(OR(I62="Hund",I62="Reptil",J62&gt;2),"Hoch",IF(OR(I62="Katze",I62="Vogel"),"Mittel","Niedrig")))</f>
        <v/>
      </c>
      <c r="X62" s="4" t="n"/>
      <c r="Y62" s="8">
        <f>IF(R62="","",IFERROR(VLOOKUP(R62,'Listen'!$A$2:$B$7,2,FALSE),"Status prüfen"))</f>
        <v/>
      </c>
    </row>
    <row r="63" ht="34" customHeight="1">
      <c r="A63" s="2" t="n"/>
      <c r="B63" s="28" t="n"/>
      <c r="C63" s="28" t="n"/>
      <c r="D63" s="4" t="n"/>
      <c r="E63" s="4" t="n"/>
      <c r="F63" s="4" t="n"/>
      <c r="G63" s="2" t="n"/>
      <c r="H63" s="2" t="n"/>
      <c r="I63" s="2" t="n"/>
      <c r="J63" s="5" t="n"/>
      <c r="K63" s="4" t="n"/>
      <c r="L63" s="2" t="n"/>
      <c r="M63" s="2" t="n"/>
      <c r="N63" s="4" t="n"/>
      <c r="O63" s="4" t="n"/>
      <c r="P63" s="2" t="n"/>
      <c r="Q63" s="2" t="n"/>
      <c r="R63" s="2" t="n"/>
      <c r="S63" s="4" t="n"/>
      <c r="T63" s="28" t="n"/>
      <c r="U63" s="2" t="n"/>
      <c r="V63" s="6">
        <f>IF(B63="","",IF(C63="",TODAY()-B63,C63-B63))</f>
        <v/>
      </c>
      <c r="W63" s="7">
        <f>IF(I63="","",IF(OR(I63="Hund",I63="Reptil",J63&gt;2),"Hoch",IF(OR(I63="Katze",I63="Vogel"),"Mittel","Niedrig")))</f>
        <v/>
      </c>
      <c r="X63" s="4" t="n"/>
      <c r="Y63" s="8">
        <f>IF(R63="","",IFERROR(VLOOKUP(R63,'Listen'!$A$2:$B$7,2,FALSE),"Status prüfen"))</f>
        <v/>
      </c>
    </row>
    <row r="64" ht="34" customHeight="1">
      <c r="A64" s="2" t="n"/>
      <c r="B64" s="28" t="n"/>
      <c r="C64" s="28" t="n"/>
      <c r="D64" s="4" t="n"/>
      <c r="E64" s="4" t="n"/>
      <c r="F64" s="4" t="n"/>
      <c r="G64" s="2" t="n"/>
      <c r="H64" s="2" t="n"/>
      <c r="I64" s="2" t="n"/>
      <c r="J64" s="5" t="n"/>
      <c r="K64" s="4" t="n"/>
      <c r="L64" s="2" t="n"/>
      <c r="M64" s="2" t="n"/>
      <c r="N64" s="4" t="n"/>
      <c r="O64" s="4" t="n"/>
      <c r="P64" s="2" t="n"/>
      <c r="Q64" s="2" t="n"/>
      <c r="R64" s="2" t="n"/>
      <c r="S64" s="4" t="n"/>
      <c r="T64" s="28" t="n"/>
      <c r="U64" s="2" t="n"/>
      <c r="V64" s="6">
        <f>IF(B64="","",IF(C64="",TODAY()-B64,C64-B64))</f>
        <v/>
      </c>
      <c r="W64" s="7">
        <f>IF(I64="","",IF(OR(I64="Hund",I64="Reptil",J64&gt;2),"Hoch",IF(OR(I64="Katze",I64="Vogel"),"Mittel","Niedrig")))</f>
        <v/>
      </c>
      <c r="X64" s="4" t="n"/>
      <c r="Y64" s="8">
        <f>IF(R64="","",IFERROR(VLOOKUP(R64,'Listen'!$A$2:$B$7,2,FALSE),"Status prüfen"))</f>
        <v/>
      </c>
    </row>
    <row r="65" ht="34" customHeight="1">
      <c r="A65" s="2" t="n"/>
      <c r="B65" s="28" t="n"/>
      <c r="C65" s="28" t="n"/>
      <c r="D65" s="4" t="n"/>
      <c r="E65" s="4" t="n"/>
      <c r="F65" s="4" t="n"/>
      <c r="G65" s="2" t="n"/>
      <c r="H65" s="2" t="n"/>
      <c r="I65" s="2" t="n"/>
      <c r="J65" s="5" t="n"/>
      <c r="K65" s="4" t="n"/>
      <c r="L65" s="2" t="n"/>
      <c r="M65" s="2" t="n"/>
      <c r="N65" s="4" t="n"/>
      <c r="O65" s="4" t="n"/>
      <c r="P65" s="2" t="n"/>
      <c r="Q65" s="2" t="n"/>
      <c r="R65" s="2" t="n"/>
      <c r="S65" s="4" t="n"/>
      <c r="T65" s="28" t="n"/>
      <c r="U65" s="2" t="n"/>
      <c r="V65" s="6">
        <f>IF(B65="","",IF(C65="",TODAY()-B65,C65-B65))</f>
        <v/>
      </c>
      <c r="W65" s="7">
        <f>IF(I65="","",IF(OR(I65="Hund",I65="Reptil",J65&gt;2),"Hoch",IF(OR(I65="Katze",I65="Vogel"),"Mittel","Niedrig")))</f>
        <v/>
      </c>
      <c r="X65" s="4" t="n"/>
      <c r="Y65" s="8">
        <f>IF(R65="","",IFERROR(VLOOKUP(R65,'Listen'!$A$2:$B$7,2,FALSE),"Status prüfen"))</f>
        <v/>
      </c>
    </row>
    <row r="66" ht="34" customHeight="1">
      <c r="A66" s="2" t="n"/>
      <c r="B66" s="28" t="n"/>
      <c r="C66" s="28" t="n"/>
      <c r="D66" s="4" t="n"/>
      <c r="E66" s="4" t="n"/>
      <c r="F66" s="4" t="n"/>
      <c r="G66" s="2" t="n"/>
      <c r="H66" s="2" t="n"/>
      <c r="I66" s="2" t="n"/>
      <c r="J66" s="5" t="n"/>
      <c r="K66" s="4" t="n"/>
      <c r="L66" s="2" t="n"/>
      <c r="M66" s="2" t="n"/>
      <c r="N66" s="4" t="n"/>
      <c r="O66" s="4" t="n"/>
      <c r="P66" s="2" t="n"/>
      <c r="Q66" s="2" t="n"/>
      <c r="R66" s="2" t="n"/>
      <c r="S66" s="4" t="n"/>
      <c r="T66" s="28" t="n"/>
      <c r="U66" s="2" t="n"/>
      <c r="V66" s="6">
        <f>IF(B66="","",IF(C66="",TODAY()-B66,C66-B66))</f>
        <v/>
      </c>
      <c r="W66" s="7">
        <f>IF(I66="","",IF(OR(I66="Hund",I66="Reptil",J66&gt;2),"Hoch",IF(OR(I66="Katze",I66="Vogel"),"Mittel","Niedrig")))</f>
        <v/>
      </c>
      <c r="X66" s="4" t="n"/>
      <c r="Y66" s="8">
        <f>IF(R66="","",IFERROR(VLOOKUP(R66,'Listen'!$A$2:$B$7,2,FALSE),"Status prüfen"))</f>
        <v/>
      </c>
    </row>
    <row r="67" ht="34" customHeight="1">
      <c r="A67" s="2" t="n"/>
      <c r="B67" s="28" t="n"/>
      <c r="C67" s="28" t="n"/>
      <c r="D67" s="4" t="n"/>
      <c r="E67" s="4" t="n"/>
      <c r="F67" s="4" t="n"/>
      <c r="G67" s="2" t="n"/>
      <c r="H67" s="2" t="n"/>
      <c r="I67" s="2" t="n"/>
      <c r="J67" s="5" t="n"/>
      <c r="K67" s="4" t="n"/>
      <c r="L67" s="2" t="n"/>
      <c r="M67" s="2" t="n"/>
      <c r="N67" s="4" t="n"/>
      <c r="O67" s="4" t="n"/>
      <c r="P67" s="2" t="n"/>
      <c r="Q67" s="2" t="n"/>
      <c r="R67" s="2" t="n"/>
      <c r="S67" s="4" t="n"/>
      <c r="T67" s="28" t="n"/>
      <c r="U67" s="2" t="n"/>
      <c r="V67" s="6">
        <f>IF(B67="","",IF(C67="",TODAY()-B67,C67-B67))</f>
        <v/>
      </c>
      <c r="W67" s="7">
        <f>IF(I67="","",IF(OR(I67="Hund",I67="Reptil",J67&gt;2),"Hoch",IF(OR(I67="Katze",I67="Vogel"),"Mittel","Niedrig")))</f>
        <v/>
      </c>
      <c r="X67" s="4" t="n"/>
      <c r="Y67" s="8">
        <f>IF(R67="","",IFERROR(VLOOKUP(R67,'Listen'!$A$2:$B$7,2,FALSE),"Status prüfen"))</f>
        <v/>
      </c>
    </row>
    <row r="68" ht="34" customHeight="1">
      <c r="A68" s="2" t="n"/>
      <c r="B68" s="28" t="n"/>
      <c r="C68" s="28" t="n"/>
      <c r="D68" s="4" t="n"/>
      <c r="E68" s="4" t="n"/>
      <c r="F68" s="4" t="n"/>
      <c r="G68" s="2" t="n"/>
      <c r="H68" s="2" t="n"/>
      <c r="I68" s="2" t="n"/>
      <c r="J68" s="5" t="n"/>
      <c r="K68" s="4" t="n"/>
      <c r="L68" s="2" t="n"/>
      <c r="M68" s="2" t="n"/>
      <c r="N68" s="4" t="n"/>
      <c r="O68" s="4" t="n"/>
      <c r="P68" s="2" t="n"/>
      <c r="Q68" s="2" t="n"/>
      <c r="R68" s="2" t="n"/>
      <c r="S68" s="4" t="n"/>
      <c r="T68" s="28" t="n"/>
      <c r="U68" s="2" t="n"/>
      <c r="V68" s="6">
        <f>IF(B68="","",IF(C68="",TODAY()-B68,C68-B68))</f>
        <v/>
      </c>
      <c r="W68" s="7">
        <f>IF(I68="","",IF(OR(I68="Hund",I68="Reptil",J68&gt;2),"Hoch",IF(OR(I68="Katze",I68="Vogel"),"Mittel","Niedrig")))</f>
        <v/>
      </c>
      <c r="X68" s="4" t="n"/>
      <c r="Y68" s="8">
        <f>IF(R68="","",IFERROR(VLOOKUP(R68,'Listen'!$A$2:$B$7,2,FALSE),"Status prüfen"))</f>
        <v/>
      </c>
    </row>
    <row r="69" ht="34" customHeight="1">
      <c r="A69" s="2" t="n"/>
      <c r="B69" s="28" t="n"/>
      <c r="C69" s="28" t="n"/>
      <c r="D69" s="4" t="n"/>
      <c r="E69" s="4" t="n"/>
      <c r="F69" s="4" t="n"/>
      <c r="G69" s="2" t="n"/>
      <c r="H69" s="2" t="n"/>
      <c r="I69" s="2" t="n"/>
      <c r="J69" s="5" t="n"/>
      <c r="K69" s="4" t="n"/>
      <c r="L69" s="2" t="n"/>
      <c r="M69" s="2" t="n"/>
      <c r="N69" s="4" t="n"/>
      <c r="O69" s="4" t="n"/>
      <c r="P69" s="2" t="n"/>
      <c r="Q69" s="2" t="n"/>
      <c r="R69" s="2" t="n"/>
      <c r="S69" s="4" t="n"/>
      <c r="T69" s="28" t="n"/>
      <c r="U69" s="2" t="n"/>
      <c r="V69" s="6">
        <f>IF(B69="","",IF(C69="",TODAY()-B69,C69-B69))</f>
        <v/>
      </c>
      <c r="W69" s="7">
        <f>IF(I69="","",IF(OR(I69="Hund",I69="Reptil",J69&gt;2),"Hoch",IF(OR(I69="Katze",I69="Vogel"),"Mittel","Niedrig")))</f>
        <v/>
      </c>
      <c r="X69" s="4" t="n"/>
      <c r="Y69" s="8">
        <f>IF(R69="","",IFERROR(VLOOKUP(R69,'Listen'!$A$2:$B$7,2,FALSE),"Status prüfen"))</f>
        <v/>
      </c>
    </row>
    <row r="70" ht="34" customHeight="1">
      <c r="A70" s="2" t="n"/>
      <c r="B70" s="28" t="n"/>
      <c r="C70" s="28" t="n"/>
      <c r="D70" s="4" t="n"/>
      <c r="E70" s="4" t="n"/>
      <c r="F70" s="4" t="n"/>
      <c r="G70" s="2" t="n"/>
      <c r="H70" s="2" t="n"/>
      <c r="I70" s="2" t="n"/>
      <c r="J70" s="5" t="n"/>
      <c r="K70" s="4" t="n"/>
      <c r="L70" s="2" t="n"/>
      <c r="M70" s="2" t="n"/>
      <c r="N70" s="4" t="n"/>
      <c r="O70" s="4" t="n"/>
      <c r="P70" s="2" t="n"/>
      <c r="Q70" s="2" t="n"/>
      <c r="R70" s="2" t="n"/>
      <c r="S70" s="4" t="n"/>
      <c r="T70" s="28" t="n"/>
      <c r="U70" s="2" t="n"/>
      <c r="V70" s="6">
        <f>IF(B70="","",IF(C70="",TODAY()-B70,C70-B70))</f>
        <v/>
      </c>
      <c r="W70" s="7">
        <f>IF(I70="","",IF(OR(I70="Hund",I70="Reptil",J70&gt;2),"Hoch",IF(OR(I70="Katze",I70="Vogel"),"Mittel","Niedrig")))</f>
        <v/>
      </c>
      <c r="X70" s="4" t="n"/>
      <c r="Y70" s="8">
        <f>IF(R70="","",IFERROR(VLOOKUP(R70,'Listen'!$A$2:$B$7,2,FALSE),"Status prüfen"))</f>
        <v/>
      </c>
    </row>
    <row r="71" ht="34" customHeight="1">
      <c r="A71" s="2" t="n"/>
      <c r="B71" s="28" t="n"/>
      <c r="C71" s="28" t="n"/>
      <c r="D71" s="4" t="n"/>
      <c r="E71" s="4" t="n"/>
      <c r="F71" s="4" t="n"/>
      <c r="G71" s="2" t="n"/>
      <c r="H71" s="2" t="n"/>
      <c r="I71" s="2" t="n"/>
      <c r="J71" s="5" t="n"/>
      <c r="K71" s="4" t="n"/>
      <c r="L71" s="2" t="n"/>
      <c r="M71" s="2" t="n"/>
      <c r="N71" s="4" t="n"/>
      <c r="O71" s="4" t="n"/>
      <c r="P71" s="2" t="n"/>
      <c r="Q71" s="2" t="n"/>
      <c r="R71" s="2" t="n"/>
      <c r="S71" s="4" t="n"/>
      <c r="T71" s="28" t="n"/>
      <c r="U71" s="2" t="n"/>
      <c r="V71" s="6">
        <f>IF(B71="","",IF(C71="",TODAY()-B71,C71-B71))</f>
        <v/>
      </c>
      <c r="W71" s="7">
        <f>IF(I71="","",IF(OR(I71="Hund",I71="Reptil",J71&gt;2),"Hoch",IF(OR(I71="Katze",I71="Vogel"),"Mittel","Niedrig")))</f>
        <v/>
      </c>
      <c r="X71" s="4" t="n"/>
      <c r="Y71" s="8">
        <f>IF(R71="","",IFERROR(VLOOKUP(R71,'Listen'!$A$2:$B$7,2,FALSE),"Status prüfen"))</f>
        <v/>
      </c>
    </row>
    <row r="72" ht="34" customHeight="1">
      <c r="A72" s="2" t="n"/>
      <c r="B72" s="28" t="n"/>
      <c r="C72" s="28" t="n"/>
      <c r="D72" s="4" t="n"/>
      <c r="E72" s="4" t="n"/>
      <c r="F72" s="4" t="n"/>
      <c r="G72" s="2" t="n"/>
      <c r="H72" s="2" t="n"/>
      <c r="I72" s="2" t="n"/>
      <c r="J72" s="5" t="n"/>
      <c r="K72" s="4" t="n"/>
      <c r="L72" s="2" t="n"/>
      <c r="M72" s="2" t="n"/>
      <c r="N72" s="4" t="n"/>
      <c r="O72" s="4" t="n"/>
      <c r="P72" s="2" t="n"/>
      <c r="Q72" s="2" t="n"/>
      <c r="R72" s="2" t="n"/>
      <c r="S72" s="4" t="n"/>
      <c r="T72" s="28" t="n"/>
      <c r="U72" s="2" t="n"/>
      <c r="V72" s="6">
        <f>IF(B72="","",IF(C72="",TODAY()-B72,C72-B72))</f>
        <v/>
      </c>
      <c r="W72" s="7">
        <f>IF(I72="","",IF(OR(I72="Hund",I72="Reptil",J72&gt;2),"Hoch",IF(OR(I72="Katze",I72="Vogel"),"Mittel","Niedrig")))</f>
        <v/>
      </c>
      <c r="X72" s="4" t="n"/>
      <c r="Y72" s="8">
        <f>IF(R72="","",IFERROR(VLOOKUP(R72,'Listen'!$A$2:$B$7,2,FALSE),"Status prüfen"))</f>
        <v/>
      </c>
    </row>
    <row r="73" ht="34" customHeight="1">
      <c r="A73" s="2" t="n"/>
      <c r="B73" s="28" t="n"/>
      <c r="C73" s="28" t="n"/>
      <c r="D73" s="4" t="n"/>
      <c r="E73" s="4" t="n"/>
      <c r="F73" s="4" t="n"/>
      <c r="G73" s="2" t="n"/>
      <c r="H73" s="2" t="n"/>
      <c r="I73" s="2" t="n"/>
      <c r="J73" s="5" t="n"/>
      <c r="K73" s="4" t="n"/>
      <c r="L73" s="2" t="n"/>
      <c r="M73" s="2" t="n"/>
      <c r="N73" s="4" t="n"/>
      <c r="O73" s="4" t="n"/>
      <c r="P73" s="2" t="n"/>
      <c r="Q73" s="2" t="n"/>
      <c r="R73" s="2" t="n"/>
      <c r="S73" s="4" t="n"/>
      <c r="T73" s="28" t="n"/>
      <c r="U73" s="2" t="n"/>
      <c r="V73" s="6">
        <f>IF(B73="","",IF(C73="",TODAY()-B73,C73-B73))</f>
        <v/>
      </c>
      <c r="W73" s="7">
        <f>IF(I73="","",IF(OR(I73="Hund",I73="Reptil",J73&gt;2),"Hoch",IF(OR(I73="Katze",I73="Vogel"),"Mittel","Niedrig")))</f>
        <v/>
      </c>
      <c r="X73" s="4" t="n"/>
      <c r="Y73" s="8">
        <f>IF(R73="","",IFERROR(VLOOKUP(R73,'Listen'!$A$2:$B$7,2,FALSE),"Status prüfen"))</f>
        <v/>
      </c>
    </row>
    <row r="74" ht="34" customHeight="1">
      <c r="A74" s="2" t="n"/>
      <c r="B74" s="28" t="n"/>
      <c r="C74" s="28" t="n"/>
      <c r="D74" s="4" t="n"/>
      <c r="E74" s="4" t="n"/>
      <c r="F74" s="4" t="n"/>
      <c r="G74" s="2" t="n"/>
      <c r="H74" s="2" t="n"/>
      <c r="I74" s="2" t="n"/>
      <c r="J74" s="5" t="n"/>
      <c r="K74" s="4" t="n"/>
      <c r="L74" s="2" t="n"/>
      <c r="M74" s="2" t="n"/>
      <c r="N74" s="4" t="n"/>
      <c r="O74" s="4" t="n"/>
      <c r="P74" s="2" t="n"/>
      <c r="Q74" s="2" t="n"/>
      <c r="R74" s="2" t="n"/>
      <c r="S74" s="4" t="n"/>
      <c r="T74" s="28" t="n"/>
      <c r="U74" s="2" t="n"/>
      <c r="V74" s="6">
        <f>IF(B74="","",IF(C74="",TODAY()-B74,C74-B74))</f>
        <v/>
      </c>
      <c r="W74" s="7">
        <f>IF(I74="","",IF(OR(I74="Hund",I74="Reptil",J74&gt;2),"Hoch",IF(OR(I74="Katze",I74="Vogel"),"Mittel","Niedrig")))</f>
        <v/>
      </c>
      <c r="X74" s="4" t="n"/>
      <c r="Y74" s="8">
        <f>IF(R74="","",IFERROR(VLOOKUP(R74,'Listen'!$A$2:$B$7,2,FALSE),"Status prüfen"))</f>
        <v/>
      </c>
    </row>
    <row r="75" ht="34" customHeight="1">
      <c r="A75" s="2" t="n"/>
      <c r="B75" s="28" t="n"/>
      <c r="C75" s="28" t="n"/>
      <c r="D75" s="4" t="n"/>
      <c r="E75" s="4" t="n"/>
      <c r="F75" s="4" t="n"/>
      <c r="G75" s="2" t="n"/>
      <c r="H75" s="2" t="n"/>
      <c r="I75" s="2" t="n"/>
      <c r="J75" s="5" t="n"/>
      <c r="K75" s="4" t="n"/>
      <c r="L75" s="2" t="n"/>
      <c r="M75" s="2" t="n"/>
      <c r="N75" s="4" t="n"/>
      <c r="O75" s="4" t="n"/>
      <c r="P75" s="2" t="n"/>
      <c r="Q75" s="2" t="n"/>
      <c r="R75" s="2" t="n"/>
      <c r="S75" s="4" t="n"/>
      <c r="T75" s="28" t="n"/>
      <c r="U75" s="2" t="n"/>
      <c r="V75" s="6">
        <f>IF(B75="","",IF(C75="",TODAY()-B75,C75-B75))</f>
        <v/>
      </c>
      <c r="W75" s="7">
        <f>IF(I75="","",IF(OR(I75="Hund",I75="Reptil",J75&gt;2),"Hoch",IF(OR(I75="Katze",I75="Vogel"),"Mittel","Niedrig")))</f>
        <v/>
      </c>
      <c r="X75" s="4" t="n"/>
      <c r="Y75" s="8">
        <f>IF(R75="","",IFERROR(VLOOKUP(R75,'Listen'!$A$2:$B$7,2,FALSE),"Status prüfen"))</f>
        <v/>
      </c>
    </row>
    <row r="76" ht="34" customHeight="1">
      <c r="A76" s="2" t="n"/>
      <c r="B76" s="28" t="n"/>
      <c r="C76" s="28" t="n"/>
      <c r="D76" s="4" t="n"/>
      <c r="E76" s="4" t="n"/>
      <c r="F76" s="4" t="n"/>
      <c r="G76" s="2" t="n"/>
      <c r="H76" s="2" t="n"/>
      <c r="I76" s="2" t="n"/>
      <c r="J76" s="5" t="n"/>
      <c r="K76" s="4" t="n"/>
      <c r="L76" s="2" t="n"/>
      <c r="M76" s="2" t="n"/>
      <c r="N76" s="4" t="n"/>
      <c r="O76" s="4" t="n"/>
      <c r="P76" s="2" t="n"/>
      <c r="Q76" s="2" t="n"/>
      <c r="R76" s="2" t="n"/>
      <c r="S76" s="4" t="n"/>
      <c r="T76" s="28" t="n"/>
      <c r="U76" s="2" t="n"/>
      <c r="V76" s="6">
        <f>IF(B76="","",IF(C76="",TODAY()-B76,C76-B76))</f>
        <v/>
      </c>
      <c r="W76" s="7">
        <f>IF(I76="","",IF(OR(I76="Hund",I76="Reptil",J76&gt;2),"Hoch",IF(OR(I76="Katze",I76="Vogel"),"Mittel","Niedrig")))</f>
        <v/>
      </c>
      <c r="X76" s="4" t="n"/>
      <c r="Y76" s="8">
        <f>IF(R76="","",IFERROR(VLOOKUP(R76,'Listen'!$A$2:$B$7,2,FALSE),"Status prüfen"))</f>
        <v/>
      </c>
    </row>
    <row r="77" ht="34" customHeight="1">
      <c r="A77" s="2" t="n"/>
      <c r="B77" s="28" t="n"/>
      <c r="C77" s="28" t="n"/>
      <c r="D77" s="4" t="n"/>
      <c r="E77" s="4" t="n"/>
      <c r="F77" s="4" t="n"/>
      <c r="G77" s="2" t="n"/>
      <c r="H77" s="2" t="n"/>
      <c r="I77" s="2" t="n"/>
      <c r="J77" s="5" t="n"/>
      <c r="K77" s="4" t="n"/>
      <c r="L77" s="2" t="n"/>
      <c r="M77" s="2" t="n"/>
      <c r="N77" s="4" t="n"/>
      <c r="O77" s="4" t="n"/>
      <c r="P77" s="2" t="n"/>
      <c r="Q77" s="2" t="n"/>
      <c r="R77" s="2" t="n"/>
      <c r="S77" s="4" t="n"/>
      <c r="T77" s="28" t="n"/>
      <c r="U77" s="2" t="n"/>
      <c r="V77" s="6">
        <f>IF(B77="","",IF(C77="",TODAY()-B77,C77-B77))</f>
        <v/>
      </c>
      <c r="W77" s="7">
        <f>IF(I77="","",IF(OR(I77="Hund",I77="Reptil",J77&gt;2),"Hoch",IF(OR(I77="Katze",I77="Vogel"),"Mittel","Niedrig")))</f>
        <v/>
      </c>
      <c r="X77" s="4" t="n"/>
      <c r="Y77" s="8">
        <f>IF(R77="","",IFERROR(VLOOKUP(R77,'Listen'!$A$2:$B$7,2,FALSE),"Status prüfen"))</f>
        <v/>
      </c>
    </row>
    <row r="78" ht="34" customHeight="1">
      <c r="A78" s="2" t="n"/>
      <c r="B78" s="28" t="n"/>
      <c r="C78" s="28" t="n"/>
      <c r="D78" s="4" t="n"/>
      <c r="E78" s="4" t="n"/>
      <c r="F78" s="4" t="n"/>
      <c r="G78" s="2" t="n"/>
      <c r="H78" s="2" t="n"/>
      <c r="I78" s="2" t="n"/>
      <c r="J78" s="5" t="n"/>
      <c r="K78" s="4" t="n"/>
      <c r="L78" s="2" t="n"/>
      <c r="M78" s="2" t="n"/>
      <c r="N78" s="4" t="n"/>
      <c r="O78" s="4" t="n"/>
      <c r="P78" s="2" t="n"/>
      <c r="Q78" s="2" t="n"/>
      <c r="R78" s="2" t="n"/>
      <c r="S78" s="4" t="n"/>
      <c r="T78" s="28" t="n"/>
      <c r="U78" s="2" t="n"/>
      <c r="V78" s="6">
        <f>IF(B78="","",IF(C78="",TODAY()-B78,C78-B78))</f>
        <v/>
      </c>
      <c r="W78" s="7">
        <f>IF(I78="","",IF(OR(I78="Hund",I78="Reptil",J78&gt;2),"Hoch",IF(OR(I78="Katze",I78="Vogel"),"Mittel","Niedrig")))</f>
        <v/>
      </c>
      <c r="X78" s="4" t="n"/>
      <c r="Y78" s="8">
        <f>IF(R78="","",IFERROR(VLOOKUP(R78,'Listen'!$A$2:$B$7,2,FALSE),"Status prüfen"))</f>
        <v/>
      </c>
    </row>
    <row r="79" ht="34" customHeight="1">
      <c r="A79" s="2" t="n"/>
      <c r="B79" s="28" t="n"/>
      <c r="C79" s="28" t="n"/>
      <c r="D79" s="4" t="n"/>
      <c r="E79" s="4" t="n"/>
      <c r="F79" s="4" t="n"/>
      <c r="G79" s="2" t="n"/>
      <c r="H79" s="2" t="n"/>
      <c r="I79" s="2" t="n"/>
      <c r="J79" s="5" t="n"/>
      <c r="K79" s="4" t="n"/>
      <c r="L79" s="2" t="n"/>
      <c r="M79" s="2" t="n"/>
      <c r="N79" s="4" t="n"/>
      <c r="O79" s="4" t="n"/>
      <c r="P79" s="2" t="n"/>
      <c r="Q79" s="2" t="n"/>
      <c r="R79" s="2" t="n"/>
      <c r="S79" s="4" t="n"/>
      <c r="T79" s="28" t="n"/>
      <c r="U79" s="2" t="n"/>
      <c r="V79" s="6">
        <f>IF(B79="","",IF(C79="",TODAY()-B79,C79-B79))</f>
        <v/>
      </c>
      <c r="W79" s="7">
        <f>IF(I79="","",IF(OR(I79="Hund",I79="Reptil",J79&gt;2),"Hoch",IF(OR(I79="Katze",I79="Vogel"),"Mittel","Niedrig")))</f>
        <v/>
      </c>
      <c r="X79" s="4" t="n"/>
      <c r="Y79" s="8">
        <f>IF(R79="","",IFERROR(VLOOKUP(R79,'Listen'!$A$2:$B$7,2,FALSE),"Status prüfen"))</f>
        <v/>
      </c>
    </row>
    <row r="80" ht="34" customHeight="1">
      <c r="A80" s="2" t="n"/>
      <c r="B80" s="28" t="n"/>
      <c r="C80" s="28" t="n"/>
      <c r="D80" s="4" t="n"/>
      <c r="E80" s="4" t="n"/>
      <c r="F80" s="4" t="n"/>
      <c r="G80" s="2" t="n"/>
      <c r="H80" s="2" t="n"/>
      <c r="I80" s="2" t="n"/>
      <c r="J80" s="5" t="n"/>
      <c r="K80" s="4" t="n"/>
      <c r="L80" s="2" t="n"/>
      <c r="M80" s="2" t="n"/>
      <c r="N80" s="4" t="n"/>
      <c r="O80" s="4" t="n"/>
      <c r="P80" s="2" t="n"/>
      <c r="Q80" s="2" t="n"/>
      <c r="R80" s="2" t="n"/>
      <c r="S80" s="4" t="n"/>
      <c r="T80" s="28" t="n"/>
      <c r="U80" s="2" t="n"/>
      <c r="V80" s="6">
        <f>IF(B80="","",IF(C80="",TODAY()-B80,C80-B80))</f>
        <v/>
      </c>
      <c r="W80" s="7">
        <f>IF(I80="","",IF(OR(I80="Hund",I80="Reptil",J80&gt;2),"Hoch",IF(OR(I80="Katze",I80="Vogel"),"Mittel","Niedrig")))</f>
        <v/>
      </c>
      <c r="X80" s="4" t="n"/>
      <c r="Y80" s="8">
        <f>IF(R80="","",IFERROR(VLOOKUP(R80,'Listen'!$A$2:$B$7,2,FALSE),"Status prüfen"))</f>
        <v/>
      </c>
    </row>
    <row r="81" ht="34" customHeight="1">
      <c r="A81" s="2" t="n"/>
      <c r="B81" s="28" t="n"/>
      <c r="C81" s="28" t="n"/>
      <c r="D81" s="4" t="n"/>
      <c r="E81" s="4" t="n"/>
      <c r="F81" s="4" t="n"/>
      <c r="G81" s="2" t="n"/>
      <c r="H81" s="2" t="n"/>
      <c r="I81" s="2" t="n"/>
      <c r="J81" s="5" t="n"/>
      <c r="K81" s="4" t="n"/>
      <c r="L81" s="2" t="n"/>
      <c r="M81" s="2" t="n"/>
      <c r="N81" s="4" t="n"/>
      <c r="O81" s="4" t="n"/>
      <c r="P81" s="2" t="n"/>
      <c r="Q81" s="2" t="n"/>
      <c r="R81" s="2" t="n"/>
      <c r="S81" s="4" t="n"/>
      <c r="T81" s="28" t="n"/>
      <c r="U81" s="2" t="n"/>
      <c r="V81" s="6">
        <f>IF(B81="","",IF(C81="",TODAY()-B81,C81-B81))</f>
        <v/>
      </c>
      <c r="W81" s="7">
        <f>IF(I81="","",IF(OR(I81="Hund",I81="Reptil",J81&gt;2),"Hoch",IF(OR(I81="Katze",I81="Vogel"),"Mittel","Niedrig")))</f>
        <v/>
      </c>
      <c r="X81" s="4" t="n"/>
      <c r="Y81" s="8">
        <f>IF(R81="","",IFERROR(VLOOKUP(R81,'Listen'!$A$2:$B$7,2,FALSE),"Status prüfen"))</f>
        <v/>
      </c>
    </row>
    <row r="82" ht="34" customHeight="1">
      <c r="A82" s="2" t="n"/>
      <c r="B82" s="28" t="n"/>
      <c r="C82" s="28" t="n"/>
      <c r="D82" s="4" t="n"/>
      <c r="E82" s="4" t="n"/>
      <c r="F82" s="4" t="n"/>
      <c r="G82" s="2" t="n"/>
      <c r="H82" s="2" t="n"/>
      <c r="I82" s="2" t="n"/>
      <c r="J82" s="5" t="n"/>
      <c r="K82" s="4" t="n"/>
      <c r="L82" s="2" t="n"/>
      <c r="M82" s="2" t="n"/>
      <c r="N82" s="4" t="n"/>
      <c r="O82" s="4" t="n"/>
      <c r="P82" s="2" t="n"/>
      <c r="Q82" s="2" t="n"/>
      <c r="R82" s="2" t="n"/>
      <c r="S82" s="4" t="n"/>
      <c r="T82" s="28" t="n"/>
      <c r="U82" s="2" t="n"/>
      <c r="V82" s="6">
        <f>IF(B82="","",IF(C82="",TODAY()-B82,C82-B82))</f>
        <v/>
      </c>
      <c r="W82" s="7">
        <f>IF(I82="","",IF(OR(I82="Hund",I82="Reptil",J82&gt;2),"Hoch",IF(OR(I82="Katze",I82="Vogel"),"Mittel","Niedrig")))</f>
        <v/>
      </c>
      <c r="X82" s="4" t="n"/>
      <c r="Y82" s="8">
        <f>IF(R82="","",IFERROR(VLOOKUP(R82,'Listen'!$A$2:$B$7,2,FALSE),"Status prüfen"))</f>
        <v/>
      </c>
    </row>
    <row r="83" ht="34" customHeight="1">
      <c r="A83" s="2" t="n"/>
      <c r="B83" s="28" t="n"/>
      <c r="C83" s="28" t="n"/>
      <c r="D83" s="4" t="n"/>
      <c r="E83" s="4" t="n"/>
      <c r="F83" s="4" t="n"/>
      <c r="G83" s="2" t="n"/>
      <c r="H83" s="2" t="n"/>
      <c r="I83" s="2" t="n"/>
      <c r="J83" s="5" t="n"/>
      <c r="K83" s="4" t="n"/>
      <c r="L83" s="2" t="n"/>
      <c r="M83" s="2" t="n"/>
      <c r="N83" s="4" t="n"/>
      <c r="O83" s="4" t="n"/>
      <c r="P83" s="2" t="n"/>
      <c r="Q83" s="2" t="n"/>
      <c r="R83" s="2" t="n"/>
      <c r="S83" s="4" t="n"/>
      <c r="T83" s="28" t="n"/>
      <c r="U83" s="2" t="n"/>
      <c r="V83" s="6">
        <f>IF(B83="","",IF(C83="",TODAY()-B83,C83-B83))</f>
        <v/>
      </c>
      <c r="W83" s="7">
        <f>IF(I83="","",IF(OR(I83="Hund",I83="Reptil",J83&gt;2),"Hoch",IF(OR(I83="Katze",I83="Vogel"),"Mittel","Niedrig")))</f>
        <v/>
      </c>
      <c r="X83" s="4" t="n"/>
      <c r="Y83" s="8">
        <f>IF(R83="","",IFERROR(VLOOKUP(R83,'Listen'!$A$2:$B$7,2,FALSE),"Status prüfen"))</f>
        <v/>
      </c>
    </row>
    <row r="84" ht="34" customHeight="1">
      <c r="A84" s="2" t="n"/>
      <c r="B84" s="28" t="n"/>
      <c r="C84" s="28" t="n"/>
      <c r="D84" s="4" t="n"/>
      <c r="E84" s="4" t="n"/>
      <c r="F84" s="4" t="n"/>
      <c r="G84" s="2" t="n"/>
      <c r="H84" s="2" t="n"/>
      <c r="I84" s="2" t="n"/>
      <c r="J84" s="5" t="n"/>
      <c r="K84" s="4" t="n"/>
      <c r="L84" s="2" t="n"/>
      <c r="M84" s="2" t="n"/>
      <c r="N84" s="4" t="n"/>
      <c r="O84" s="4" t="n"/>
      <c r="P84" s="2" t="n"/>
      <c r="Q84" s="2" t="n"/>
      <c r="R84" s="2" t="n"/>
      <c r="S84" s="4" t="n"/>
      <c r="T84" s="28" t="n"/>
      <c r="U84" s="2" t="n"/>
      <c r="V84" s="6">
        <f>IF(B84="","",IF(C84="",TODAY()-B84,C84-B84))</f>
        <v/>
      </c>
      <c r="W84" s="7">
        <f>IF(I84="","",IF(OR(I84="Hund",I84="Reptil",J84&gt;2),"Hoch",IF(OR(I84="Katze",I84="Vogel"),"Mittel","Niedrig")))</f>
        <v/>
      </c>
      <c r="X84" s="4" t="n"/>
      <c r="Y84" s="8">
        <f>IF(R84="","",IFERROR(VLOOKUP(R84,'Listen'!$A$2:$B$7,2,FALSE),"Status prüfen"))</f>
        <v/>
      </c>
    </row>
    <row r="85" ht="34" customHeight="1">
      <c r="A85" s="2" t="n"/>
      <c r="B85" s="28" t="n"/>
      <c r="C85" s="28" t="n"/>
      <c r="D85" s="4" t="n"/>
      <c r="E85" s="4" t="n"/>
      <c r="F85" s="4" t="n"/>
      <c r="G85" s="2" t="n"/>
      <c r="H85" s="2" t="n"/>
      <c r="I85" s="2" t="n"/>
      <c r="J85" s="5" t="n"/>
      <c r="K85" s="4" t="n"/>
      <c r="L85" s="2" t="n"/>
      <c r="M85" s="2" t="n"/>
      <c r="N85" s="4" t="n"/>
      <c r="O85" s="4" t="n"/>
      <c r="P85" s="2" t="n"/>
      <c r="Q85" s="2" t="n"/>
      <c r="R85" s="2" t="n"/>
      <c r="S85" s="4" t="n"/>
      <c r="T85" s="28" t="n"/>
      <c r="U85" s="2" t="n"/>
      <c r="V85" s="6">
        <f>IF(B85="","",IF(C85="",TODAY()-B85,C85-B85))</f>
        <v/>
      </c>
      <c r="W85" s="7">
        <f>IF(I85="","",IF(OR(I85="Hund",I85="Reptil",J85&gt;2),"Hoch",IF(OR(I85="Katze",I85="Vogel"),"Mittel","Niedrig")))</f>
        <v/>
      </c>
      <c r="X85" s="4" t="n"/>
      <c r="Y85" s="8">
        <f>IF(R85="","",IFERROR(VLOOKUP(R85,'Listen'!$A$2:$B$7,2,FALSE),"Status prüfen"))</f>
        <v/>
      </c>
    </row>
    <row r="86" ht="34" customHeight="1">
      <c r="A86" s="2" t="n"/>
      <c r="B86" s="28" t="n"/>
      <c r="C86" s="28" t="n"/>
      <c r="D86" s="4" t="n"/>
      <c r="E86" s="4" t="n"/>
      <c r="F86" s="4" t="n"/>
      <c r="G86" s="2" t="n"/>
      <c r="H86" s="2" t="n"/>
      <c r="I86" s="2" t="n"/>
      <c r="J86" s="5" t="n"/>
      <c r="K86" s="4" t="n"/>
      <c r="L86" s="2" t="n"/>
      <c r="M86" s="2" t="n"/>
      <c r="N86" s="4" t="n"/>
      <c r="O86" s="4" t="n"/>
      <c r="P86" s="2" t="n"/>
      <c r="Q86" s="2" t="n"/>
      <c r="R86" s="2" t="n"/>
      <c r="S86" s="4" t="n"/>
      <c r="T86" s="28" t="n"/>
      <c r="U86" s="2" t="n"/>
      <c r="V86" s="6">
        <f>IF(B86="","",IF(C86="",TODAY()-B86,C86-B86))</f>
        <v/>
      </c>
      <c r="W86" s="7">
        <f>IF(I86="","",IF(OR(I86="Hund",I86="Reptil",J86&gt;2),"Hoch",IF(OR(I86="Katze",I86="Vogel"),"Mittel","Niedrig")))</f>
        <v/>
      </c>
      <c r="X86" s="4" t="n"/>
      <c r="Y86" s="8">
        <f>IF(R86="","",IFERROR(VLOOKUP(R86,'Listen'!$A$2:$B$7,2,FALSE),"Status prüfen"))</f>
        <v/>
      </c>
    </row>
    <row r="87" ht="34" customHeight="1">
      <c r="A87" s="2" t="n"/>
      <c r="B87" s="28" t="n"/>
      <c r="C87" s="28" t="n"/>
      <c r="D87" s="4" t="n"/>
      <c r="E87" s="4" t="n"/>
      <c r="F87" s="4" t="n"/>
      <c r="G87" s="2" t="n"/>
      <c r="H87" s="2" t="n"/>
      <c r="I87" s="2" t="n"/>
      <c r="J87" s="5" t="n"/>
      <c r="K87" s="4" t="n"/>
      <c r="L87" s="2" t="n"/>
      <c r="M87" s="2" t="n"/>
      <c r="N87" s="4" t="n"/>
      <c r="O87" s="4" t="n"/>
      <c r="P87" s="2" t="n"/>
      <c r="Q87" s="2" t="n"/>
      <c r="R87" s="2" t="n"/>
      <c r="S87" s="4" t="n"/>
      <c r="T87" s="28" t="n"/>
      <c r="U87" s="2" t="n"/>
      <c r="V87" s="6">
        <f>IF(B87="","",IF(C87="",TODAY()-B87,C87-B87))</f>
        <v/>
      </c>
      <c r="W87" s="7">
        <f>IF(I87="","",IF(OR(I87="Hund",I87="Reptil",J87&gt;2),"Hoch",IF(OR(I87="Katze",I87="Vogel"),"Mittel","Niedrig")))</f>
        <v/>
      </c>
      <c r="X87" s="4" t="n"/>
      <c r="Y87" s="8">
        <f>IF(R87="","",IFERROR(VLOOKUP(R87,'Listen'!$A$2:$B$7,2,FALSE),"Status prüfen"))</f>
        <v/>
      </c>
    </row>
    <row r="88" ht="34" customHeight="1">
      <c r="A88" s="2" t="n"/>
      <c r="B88" s="28" t="n"/>
      <c r="C88" s="28" t="n"/>
      <c r="D88" s="4" t="n"/>
      <c r="E88" s="4" t="n"/>
      <c r="F88" s="4" t="n"/>
      <c r="G88" s="2" t="n"/>
      <c r="H88" s="2" t="n"/>
      <c r="I88" s="2" t="n"/>
      <c r="J88" s="5" t="n"/>
      <c r="K88" s="4" t="n"/>
      <c r="L88" s="2" t="n"/>
      <c r="M88" s="2" t="n"/>
      <c r="N88" s="4" t="n"/>
      <c r="O88" s="4" t="n"/>
      <c r="P88" s="2" t="n"/>
      <c r="Q88" s="2" t="n"/>
      <c r="R88" s="2" t="n"/>
      <c r="S88" s="4" t="n"/>
      <c r="T88" s="28" t="n"/>
      <c r="U88" s="2" t="n"/>
      <c r="V88" s="6">
        <f>IF(B88="","",IF(C88="",TODAY()-B88,C88-B88))</f>
        <v/>
      </c>
      <c r="W88" s="7">
        <f>IF(I88="","",IF(OR(I88="Hund",I88="Reptil",J88&gt;2),"Hoch",IF(OR(I88="Katze",I88="Vogel"),"Mittel","Niedrig")))</f>
        <v/>
      </c>
      <c r="X88" s="4" t="n"/>
      <c r="Y88" s="8">
        <f>IF(R88="","",IFERROR(VLOOKUP(R88,'Listen'!$A$2:$B$7,2,FALSE),"Status prüfen"))</f>
        <v/>
      </c>
    </row>
    <row r="89" ht="34" customHeight="1">
      <c r="A89" s="2" t="n"/>
      <c r="B89" s="28" t="n"/>
      <c r="C89" s="28" t="n"/>
      <c r="D89" s="4" t="n"/>
      <c r="E89" s="4" t="n"/>
      <c r="F89" s="4" t="n"/>
      <c r="G89" s="2" t="n"/>
      <c r="H89" s="2" t="n"/>
      <c r="I89" s="2" t="n"/>
      <c r="J89" s="5" t="n"/>
      <c r="K89" s="4" t="n"/>
      <c r="L89" s="2" t="n"/>
      <c r="M89" s="2" t="n"/>
      <c r="N89" s="4" t="n"/>
      <c r="O89" s="4" t="n"/>
      <c r="P89" s="2" t="n"/>
      <c r="Q89" s="2" t="n"/>
      <c r="R89" s="2" t="n"/>
      <c r="S89" s="4" t="n"/>
      <c r="T89" s="28" t="n"/>
      <c r="U89" s="2" t="n"/>
      <c r="V89" s="6">
        <f>IF(B89="","",IF(C89="",TODAY()-B89,C89-B89))</f>
        <v/>
      </c>
      <c r="W89" s="7">
        <f>IF(I89="","",IF(OR(I89="Hund",I89="Reptil",J89&gt;2),"Hoch",IF(OR(I89="Katze",I89="Vogel"),"Mittel","Niedrig")))</f>
        <v/>
      </c>
      <c r="X89" s="4" t="n"/>
      <c r="Y89" s="8">
        <f>IF(R89="","",IFERROR(VLOOKUP(R89,'Listen'!$A$2:$B$7,2,FALSE),"Status prüfen"))</f>
        <v/>
      </c>
    </row>
    <row r="90" ht="34" customHeight="1">
      <c r="A90" s="2" t="n"/>
      <c r="B90" s="28" t="n"/>
      <c r="C90" s="28" t="n"/>
      <c r="D90" s="4" t="n"/>
      <c r="E90" s="4" t="n"/>
      <c r="F90" s="4" t="n"/>
      <c r="G90" s="2" t="n"/>
      <c r="H90" s="2" t="n"/>
      <c r="I90" s="2" t="n"/>
      <c r="J90" s="5" t="n"/>
      <c r="K90" s="4" t="n"/>
      <c r="L90" s="2" t="n"/>
      <c r="M90" s="2" t="n"/>
      <c r="N90" s="4" t="n"/>
      <c r="O90" s="4" t="n"/>
      <c r="P90" s="2" t="n"/>
      <c r="Q90" s="2" t="n"/>
      <c r="R90" s="2" t="n"/>
      <c r="S90" s="4" t="n"/>
      <c r="T90" s="28" t="n"/>
      <c r="U90" s="2" t="n"/>
      <c r="V90" s="6">
        <f>IF(B90="","",IF(C90="",TODAY()-B90,C90-B90))</f>
        <v/>
      </c>
      <c r="W90" s="7">
        <f>IF(I90="","",IF(OR(I90="Hund",I90="Reptil",J90&gt;2),"Hoch",IF(OR(I90="Katze",I90="Vogel"),"Mittel","Niedrig")))</f>
        <v/>
      </c>
      <c r="X90" s="4" t="n"/>
      <c r="Y90" s="8">
        <f>IF(R90="","",IFERROR(VLOOKUP(R90,'Listen'!$A$2:$B$7,2,FALSE),"Status prüfen"))</f>
        <v/>
      </c>
    </row>
    <row r="91" ht="34" customHeight="1">
      <c r="A91" s="2" t="n"/>
      <c r="B91" s="28" t="n"/>
      <c r="C91" s="28" t="n"/>
      <c r="D91" s="4" t="n"/>
      <c r="E91" s="4" t="n"/>
      <c r="F91" s="4" t="n"/>
      <c r="G91" s="2" t="n"/>
      <c r="H91" s="2" t="n"/>
      <c r="I91" s="2" t="n"/>
      <c r="J91" s="5" t="n"/>
      <c r="K91" s="4" t="n"/>
      <c r="L91" s="2" t="n"/>
      <c r="M91" s="2" t="n"/>
      <c r="N91" s="4" t="n"/>
      <c r="O91" s="4" t="n"/>
      <c r="P91" s="2" t="n"/>
      <c r="Q91" s="2" t="n"/>
      <c r="R91" s="2" t="n"/>
      <c r="S91" s="4" t="n"/>
      <c r="T91" s="28" t="n"/>
      <c r="U91" s="2" t="n"/>
      <c r="V91" s="6">
        <f>IF(B91="","",IF(C91="",TODAY()-B91,C91-B91))</f>
        <v/>
      </c>
      <c r="W91" s="7">
        <f>IF(I91="","",IF(OR(I91="Hund",I91="Reptil",J91&gt;2),"Hoch",IF(OR(I91="Katze",I91="Vogel"),"Mittel","Niedrig")))</f>
        <v/>
      </c>
      <c r="X91" s="4" t="n"/>
      <c r="Y91" s="8">
        <f>IF(R91="","",IFERROR(VLOOKUP(R91,'Listen'!$A$2:$B$7,2,FALSE),"Status prüfen"))</f>
        <v/>
      </c>
    </row>
    <row r="92" ht="34" customHeight="1">
      <c r="A92" s="2" t="n"/>
      <c r="B92" s="28" t="n"/>
      <c r="C92" s="28" t="n"/>
      <c r="D92" s="4" t="n"/>
      <c r="E92" s="4" t="n"/>
      <c r="F92" s="4" t="n"/>
      <c r="G92" s="2" t="n"/>
      <c r="H92" s="2" t="n"/>
      <c r="I92" s="2" t="n"/>
      <c r="J92" s="5" t="n"/>
      <c r="K92" s="4" t="n"/>
      <c r="L92" s="2" t="n"/>
      <c r="M92" s="2" t="n"/>
      <c r="N92" s="4" t="n"/>
      <c r="O92" s="4" t="n"/>
      <c r="P92" s="2" t="n"/>
      <c r="Q92" s="2" t="n"/>
      <c r="R92" s="2" t="n"/>
      <c r="S92" s="4" t="n"/>
      <c r="T92" s="28" t="n"/>
      <c r="U92" s="2" t="n"/>
      <c r="V92" s="6">
        <f>IF(B92="","",IF(C92="",TODAY()-B92,C92-B92))</f>
        <v/>
      </c>
      <c r="W92" s="7">
        <f>IF(I92="","",IF(OR(I92="Hund",I92="Reptil",J92&gt;2),"Hoch",IF(OR(I92="Katze",I92="Vogel"),"Mittel","Niedrig")))</f>
        <v/>
      </c>
      <c r="X92" s="4" t="n"/>
      <c r="Y92" s="8">
        <f>IF(R92="","",IFERROR(VLOOKUP(R92,'Listen'!$A$2:$B$7,2,FALSE),"Status prüfen"))</f>
        <v/>
      </c>
    </row>
    <row r="93" ht="34" customHeight="1">
      <c r="A93" s="2" t="n"/>
      <c r="B93" s="28" t="n"/>
      <c r="C93" s="28" t="n"/>
      <c r="D93" s="4" t="n"/>
      <c r="E93" s="4" t="n"/>
      <c r="F93" s="4" t="n"/>
      <c r="G93" s="2" t="n"/>
      <c r="H93" s="2" t="n"/>
      <c r="I93" s="2" t="n"/>
      <c r="J93" s="5" t="n"/>
      <c r="K93" s="4" t="n"/>
      <c r="L93" s="2" t="n"/>
      <c r="M93" s="2" t="n"/>
      <c r="N93" s="4" t="n"/>
      <c r="O93" s="4" t="n"/>
      <c r="P93" s="2" t="n"/>
      <c r="Q93" s="2" t="n"/>
      <c r="R93" s="2" t="n"/>
      <c r="S93" s="4" t="n"/>
      <c r="T93" s="28" t="n"/>
      <c r="U93" s="2" t="n"/>
      <c r="V93" s="6">
        <f>IF(B93="","",IF(C93="",TODAY()-B93,C93-B93))</f>
        <v/>
      </c>
      <c r="W93" s="7">
        <f>IF(I93="","",IF(OR(I93="Hund",I93="Reptil",J93&gt;2),"Hoch",IF(OR(I93="Katze",I93="Vogel"),"Mittel","Niedrig")))</f>
        <v/>
      </c>
      <c r="X93" s="4" t="n"/>
      <c r="Y93" s="8">
        <f>IF(R93="","",IFERROR(VLOOKUP(R93,'Listen'!$A$2:$B$7,2,FALSE),"Status prüfen"))</f>
        <v/>
      </c>
    </row>
    <row r="94" ht="34" customHeight="1">
      <c r="A94" s="2" t="n"/>
      <c r="B94" s="28" t="n"/>
      <c r="C94" s="28" t="n"/>
      <c r="D94" s="4" t="n"/>
      <c r="E94" s="4" t="n"/>
      <c r="F94" s="4" t="n"/>
      <c r="G94" s="2" t="n"/>
      <c r="H94" s="2" t="n"/>
      <c r="I94" s="2" t="n"/>
      <c r="J94" s="5" t="n"/>
      <c r="K94" s="4" t="n"/>
      <c r="L94" s="2" t="n"/>
      <c r="M94" s="2" t="n"/>
      <c r="N94" s="4" t="n"/>
      <c r="O94" s="4" t="n"/>
      <c r="P94" s="2" t="n"/>
      <c r="Q94" s="2" t="n"/>
      <c r="R94" s="2" t="n"/>
      <c r="S94" s="4" t="n"/>
      <c r="T94" s="28" t="n"/>
      <c r="U94" s="2" t="n"/>
      <c r="V94" s="6">
        <f>IF(B94="","",IF(C94="",TODAY()-B94,C94-B94))</f>
        <v/>
      </c>
      <c r="W94" s="7">
        <f>IF(I94="","",IF(OR(I94="Hund",I94="Reptil",J94&gt;2),"Hoch",IF(OR(I94="Katze",I94="Vogel"),"Mittel","Niedrig")))</f>
        <v/>
      </c>
      <c r="X94" s="4" t="n"/>
      <c r="Y94" s="8">
        <f>IF(R94="","",IFERROR(VLOOKUP(R94,'Listen'!$A$2:$B$7,2,FALSE),"Status prüfen"))</f>
        <v/>
      </c>
    </row>
    <row r="95" ht="34" customHeight="1">
      <c r="A95" s="2" t="n"/>
      <c r="B95" s="28" t="n"/>
      <c r="C95" s="28" t="n"/>
      <c r="D95" s="4" t="n"/>
      <c r="E95" s="4" t="n"/>
      <c r="F95" s="4" t="n"/>
      <c r="G95" s="2" t="n"/>
      <c r="H95" s="2" t="n"/>
      <c r="I95" s="2" t="n"/>
      <c r="J95" s="5" t="n"/>
      <c r="K95" s="4" t="n"/>
      <c r="L95" s="2" t="n"/>
      <c r="M95" s="2" t="n"/>
      <c r="N95" s="4" t="n"/>
      <c r="O95" s="4" t="n"/>
      <c r="P95" s="2" t="n"/>
      <c r="Q95" s="2" t="n"/>
      <c r="R95" s="2" t="n"/>
      <c r="S95" s="4" t="n"/>
      <c r="T95" s="28" t="n"/>
      <c r="U95" s="2" t="n"/>
      <c r="V95" s="6">
        <f>IF(B95="","",IF(C95="",TODAY()-B95,C95-B95))</f>
        <v/>
      </c>
      <c r="W95" s="7">
        <f>IF(I95="","",IF(OR(I95="Hund",I95="Reptil",J95&gt;2),"Hoch",IF(OR(I95="Katze",I95="Vogel"),"Mittel","Niedrig")))</f>
        <v/>
      </c>
      <c r="X95" s="4" t="n"/>
      <c r="Y95" s="8">
        <f>IF(R95="","",IFERROR(VLOOKUP(R95,'Listen'!$A$2:$B$7,2,FALSE),"Status prüfen"))</f>
        <v/>
      </c>
    </row>
    <row r="96" ht="34" customHeight="1">
      <c r="A96" s="2" t="n"/>
      <c r="B96" s="28" t="n"/>
      <c r="C96" s="28" t="n"/>
      <c r="D96" s="4" t="n"/>
      <c r="E96" s="4" t="n"/>
      <c r="F96" s="4" t="n"/>
      <c r="G96" s="2" t="n"/>
      <c r="H96" s="2" t="n"/>
      <c r="I96" s="2" t="n"/>
      <c r="J96" s="5" t="n"/>
      <c r="K96" s="4" t="n"/>
      <c r="L96" s="2" t="n"/>
      <c r="M96" s="2" t="n"/>
      <c r="N96" s="4" t="n"/>
      <c r="O96" s="4" t="n"/>
      <c r="P96" s="2" t="n"/>
      <c r="Q96" s="2" t="n"/>
      <c r="R96" s="2" t="n"/>
      <c r="S96" s="4" t="n"/>
      <c r="T96" s="28" t="n"/>
      <c r="U96" s="2" t="n"/>
      <c r="V96" s="6">
        <f>IF(B96="","",IF(C96="",TODAY()-B96,C96-B96))</f>
        <v/>
      </c>
      <c r="W96" s="7">
        <f>IF(I96="","",IF(OR(I96="Hund",I96="Reptil",J96&gt;2),"Hoch",IF(OR(I96="Katze",I96="Vogel"),"Mittel","Niedrig")))</f>
        <v/>
      </c>
      <c r="X96" s="4" t="n"/>
      <c r="Y96" s="8">
        <f>IF(R96="","",IFERROR(VLOOKUP(R96,'Listen'!$A$2:$B$7,2,FALSE),"Status prüfen"))</f>
        <v/>
      </c>
    </row>
    <row r="97" ht="34" customHeight="1">
      <c r="A97" s="2" t="n"/>
      <c r="B97" s="28" t="n"/>
      <c r="C97" s="28" t="n"/>
      <c r="D97" s="4" t="n"/>
      <c r="E97" s="4" t="n"/>
      <c r="F97" s="4" t="n"/>
      <c r="G97" s="2" t="n"/>
      <c r="H97" s="2" t="n"/>
      <c r="I97" s="2" t="n"/>
      <c r="J97" s="5" t="n"/>
      <c r="K97" s="4" t="n"/>
      <c r="L97" s="2" t="n"/>
      <c r="M97" s="2" t="n"/>
      <c r="N97" s="4" t="n"/>
      <c r="O97" s="4" t="n"/>
      <c r="P97" s="2" t="n"/>
      <c r="Q97" s="2" t="n"/>
      <c r="R97" s="2" t="n"/>
      <c r="S97" s="4" t="n"/>
      <c r="T97" s="28" t="n"/>
      <c r="U97" s="2" t="n"/>
      <c r="V97" s="6">
        <f>IF(B97="","",IF(C97="",TODAY()-B97,C97-B97))</f>
        <v/>
      </c>
      <c r="W97" s="7">
        <f>IF(I97="","",IF(OR(I97="Hund",I97="Reptil",J97&gt;2),"Hoch",IF(OR(I97="Katze",I97="Vogel"),"Mittel","Niedrig")))</f>
        <v/>
      </c>
      <c r="X97" s="4" t="n"/>
      <c r="Y97" s="8">
        <f>IF(R97="","",IFERROR(VLOOKUP(R97,'Listen'!$A$2:$B$7,2,FALSE),"Status prüfen"))</f>
        <v/>
      </c>
    </row>
    <row r="98" ht="34" customHeight="1">
      <c r="A98" s="2" t="n"/>
      <c r="B98" s="28" t="n"/>
      <c r="C98" s="28" t="n"/>
      <c r="D98" s="4" t="n"/>
      <c r="E98" s="4" t="n"/>
      <c r="F98" s="4" t="n"/>
      <c r="G98" s="2" t="n"/>
      <c r="H98" s="2" t="n"/>
      <c r="I98" s="2" t="n"/>
      <c r="J98" s="5" t="n"/>
      <c r="K98" s="4" t="n"/>
      <c r="L98" s="2" t="n"/>
      <c r="M98" s="2" t="n"/>
      <c r="N98" s="4" t="n"/>
      <c r="O98" s="4" t="n"/>
      <c r="P98" s="2" t="n"/>
      <c r="Q98" s="2" t="n"/>
      <c r="R98" s="2" t="n"/>
      <c r="S98" s="4" t="n"/>
      <c r="T98" s="28" t="n"/>
      <c r="U98" s="2" t="n"/>
      <c r="V98" s="6">
        <f>IF(B98="","",IF(C98="",TODAY()-B98,C98-B98))</f>
        <v/>
      </c>
      <c r="W98" s="7">
        <f>IF(I98="","",IF(OR(I98="Hund",I98="Reptil",J98&gt;2),"Hoch",IF(OR(I98="Katze",I98="Vogel"),"Mittel","Niedrig")))</f>
        <v/>
      </c>
      <c r="X98" s="4" t="n"/>
      <c r="Y98" s="8">
        <f>IF(R98="","",IFERROR(VLOOKUP(R98,'Listen'!$A$2:$B$7,2,FALSE),"Status prüfen"))</f>
        <v/>
      </c>
    </row>
    <row r="99" ht="34" customHeight="1">
      <c r="A99" s="2" t="n"/>
      <c r="B99" s="28" t="n"/>
      <c r="C99" s="28" t="n"/>
      <c r="D99" s="4" t="n"/>
      <c r="E99" s="4" t="n"/>
      <c r="F99" s="4" t="n"/>
      <c r="G99" s="2" t="n"/>
      <c r="H99" s="2" t="n"/>
      <c r="I99" s="2" t="n"/>
      <c r="J99" s="5" t="n"/>
      <c r="K99" s="4" t="n"/>
      <c r="L99" s="2" t="n"/>
      <c r="M99" s="2" t="n"/>
      <c r="N99" s="4" t="n"/>
      <c r="O99" s="4" t="n"/>
      <c r="P99" s="2" t="n"/>
      <c r="Q99" s="2" t="n"/>
      <c r="R99" s="2" t="n"/>
      <c r="S99" s="4" t="n"/>
      <c r="T99" s="28" t="n"/>
      <c r="U99" s="2" t="n"/>
      <c r="V99" s="6">
        <f>IF(B99="","",IF(C99="",TODAY()-B99,C99-B99))</f>
        <v/>
      </c>
      <c r="W99" s="7">
        <f>IF(I99="","",IF(OR(I99="Hund",I99="Reptil",J99&gt;2),"Hoch",IF(OR(I99="Katze",I99="Vogel"),"Mittel","Niedrig")))</f>
        <v/>
      </c>
      <c r="X99" s="4" t="n"/>
      <c r="Y99" s="8">
        <f>IF(R99="","",IFERROR(VLOOKUP(R99,'Listen'!$A$2:$B$7,2,FALSE),"Status prüfen"))</f>
        <v/>
      </c>
    </row>
    <row r="100" ht="34" customHeight="1">
      <c r="A100" s="2" t="n"/>
      <c r="B100" s="28" t="n"/>
      <c r="C100" s="28" t="n"/>
      <c r="D100" s="4" t="n"/>
      <c r="E100" s="4" t="n"/>
      <c r="F100" s="4" t="n"/>
      <c r="G100" s="2" t="n"/>
      <c r="H100" s="2" t="n"/>
      <c r="I100" s="2" t="n"/>
      <c r="J100" s="5" t="n"/>
      <c r="K100" s="4" t="n"/>
      <c r="L100" s="2" t="n"/>
      <c r="M100" s="2" t="n"/>
      <c r="N100" s="4" t="n"/>
      <c r="O100" s="4" t="n"/>
      <c r="P100" s="2" t="n"/>
      <c r="Q100" s="2" t="n"/>
      <c r="R100" s="2" t="n"/>
      <c r="S100" s="4" t="n"/>
      <c r="T100" s="28" t="n"/>
      <c r="U100" s="2" t="n"/>
      <c r="V100" s="6">
        <f>IF(B100="","",IF(C100="",TODAY()-B100,C100-B100))</f>
        <v/>
      </c>
      <c r="W100" s="7">
        <f>IF(I100="","",IF(OR(I100="Hund",I100="Reptil",J100&gt;2),"Hoch",IF(OR(I100="Katze",I100="Vogel"),"Mittel","Niedrig")))</f>
        <v/>
      </c>
      <c r="X100" s="4" t="n"/>
      <c r="Y100" s="8">
        <f>IF(R100="","",IFERROR(VLOOKUP(R100,'Listen'!$A$2:$B$7,2,FALSE),"Status prüfen"))</f>
        <v/>
      </c>
    </row>
    <row r="101" ht="34" customHeight="1">
      <c r="A101" s="2" t="n"/>
      <c r="B101" s="28" t="n"/>
      <c r="C101" s="28" t="n"/>
      <c r="D101" s="4" t="n"/>
      <c r="E101" s="4" t="n"/>
      <c r="F101" s="4" t="n"/>
      <c r="G101" s="2" t="n"/>
      <c r="H101" s="2" t="n"/>
      <c r="I101" s="2" t="n"/>
      <c r="J101" s="5" t="n"/>
      <c r="K101" s="4" t="n"/>
      <c r="L101" s="2" t="n"/>
      <c r="M101" s="2" t="n"/>
      <c r="N101" s="4" t="n"/>
      <c r="O101" s="4" t="n"/>
      <c r="P101" s="2" t="n"/>
      <c r="Q101" s="2" t="n"/>
      <c r="R101" s="2" t="n"/>
      <c r="S101" s="4" t="n"/>
      <c r="T101" s="28" t="n"/>
      <c r="U101" s="2" t="n"/>
      <c r="V101" s="6">
        <f>IF(B101="","",IF(C101="",TODAY()-B101,C101-B101))</f>
        <v/>
      </c>
      <c r="W101" s="7">
        <f>IF(I101="","",IF(OR(I101="Hund",I101="Reptil",J101&gt;2),"Hoch",IF(OR(I101="Katze",I101="Vogel"),"Mittel","Niedrig")))</f>
        <v/>
      </c>
      <c r="X101" s="4" t="n"/>
      <c r="Y101" s="8">
        <f>IF(R101="","",IFERROR(VLOOKUP(R101,'Listen'!$A$2:$B$7,2,FALSE),"Status prüfen"))</f>
        <v/>
      </c>
    </row>
  </sheetData>
  <conditionalFormatting sqref="A2:Y101">
    <cfRule type="expression" priority="1" dxfId="0" stopIfTrue="1">
      <formula>AND(OR($R2="In Prüfung",$R2="Eingegangen"),$B2&lt;TODAY()-14)</formula>
    </cfRule>
  </conditionalFormatting>
  <conditionalFormatting sqref="R2:R101">
    <cfRule type="expression" priority="2" dxfId="1">
      <formula>$R2="Genehmigt"</formula>
    </cfRule>
    <cfRule type="expression" priority="3" dxfId="2">
      <formula>$R2="Genehmigt mit Auflagen"</formula>
    </cfRule>
    <cfRule type="expression" priority="4" dxfId="0">
      <formula>$R2="Abgelehnt"</formula>
    </cfRule>
    <cfRule type="expression" priority="5" dxfId="2">
      <formula>$R2="In Prüfung"</formula>
    </cfRule>
  </conditionalFormatting>
  <dataValidations count="8">
    <dataValidation sqref="I2:I101" showErrorMessage="1" showInputMessage="1" allowBlank="1" errorTitle="Ungültige Eingabe" error="Bitte einen Wert aus der Auswahlliste verwenden." promptTitle="Auswahlliste" prompt="Bitte einen vorgegebenen Wert auswählen." type="list">
      <formula1>'Listen'!$C$2:$C$7</formula1>
    </dataValidation>
    <dataValidation sqref="L2:L101" showErrorMessage="1" showInputMessage="1" allowBlank="1" errorTitle="Ungültige Eingabe" error="Bitte einen Wert aus der Auswahlliste verwenden." promptTitle="Auswahlliste" prompt="Bitte einen vorgegebenen Wert auswählen." type="list">
      <formula1>'Listen'!$D$2:$D$4</formula1>
    </dataValidation>
    <dataValidation sqref="M2:M101" showErrorMessage="1" showInputMessage="1" allowBlank="1" errorTitle="Ungültige Eingabe" error="Bitte einen Wert aus der Auswahlliste verwenden." promptTitle="Auswahlliste" prompt="Bitte einen vorgegebenen Wert auswählen." type="list">
      <formula1>'Listen'!$E$2:$E$4</formula1>
    </dataValidation>
    <dataValidation sqref="P2:P101" showErrorMessage="1" showInputMessage="1" allowBlank="1" errorTitle="Ungültige Eingabe" error="Bitte einen Wert aus der Auswahlliste verwenden." promptTitle="Auswahlliste" prompt="Bitte einen vorgegebenen Wert auswählen." type="list">
      <formula1>'Listen'!$F$2:$F$3</formula1>
    </dataValidation>
    <dataValidation sqref="Q2:Q101" showErrorMessage="1" showInputMessage="1" allowBlank="1" errorTitle="Ungültige Eingabe" error="Bitte einen Wert aus der Auswahlliste verwenden." promptTitle="Auswahlliste" prompt="Bitte einen vorgegebenen Wert auswählen." type="list">
      <formula1>'Listen'!$H$2:$H$4</formula1>
    </dataValidation>
    <dataValidation sqref="R2:R101" showErrorMessage="1" showInputMessage="1" allowBlank="1" errorTitle="Ungültige Eingabe" error="Bitte einen Wert aus der Auswahlliste verwenden." promptTitle="Auswahlliste" prompt="Bitte einen vorgegebenen Wert auswählen." type="list">
      <formula1>'Listen'!$A$2:$A$7</formula1>
    </dataValidation>
    <dataValidation sqref="W2:W101" showErrorMessage="1" showInputMessage="1" allowBlank="1" errorTitle="Ungültige Eingabe" error="Bitte einen Wert aus der Auswahlliste verwenden." promptTitle="Auswahlliste" prompt="Bitte einen vorgegebenen Wert auswählen." type="list">
      <formula1>'Listen'!$G$2:$G$4</formula1>
    </dataValidation>
    <dataValidation sqref="U2:U101" showErrorMessage="1" showInputMessage="1" allowBlank="1" errorTitle="Ungültige Eingabe" error="Bitte einen Wert aus der Auswahlliste verwenden." promptTitle="Auswahlliste" prompt="Bitte einen vorgegebenen Wert auswählen." type="list">
      <formula1>'Listen'!$I$2:$I$6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33" customWidth="1" min="1" max="1"/>
    <col width="17" customWidth="1" min="2" max="2"/>
    <col width="4" customWidth="1" min="3" max="3"/>
    <col width="22" customWidth="1" min="4" max="4"/>
    <col width="14" customWidth="1" min="5" max="5"/>
    <col width="4" customWidth="1" min="6" max="6"/>
    <col width="22" customWidth="1" min="7" max="7"/>
    <col width="14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 ht="30" customHeight="1">
      <c r="A1" s="9" t="inlineStr">
        <is>
          <t>Dashboard – Genehmigung Tierhaltung</t>
        </is>
      </c>
    </row>
    <row r="2">
      <c r="A2" s="10" t="inlineStr">
        <is>
          <t>Kennzahlen</t>
        </is>
      </c>
      <c r="B2" s="10" t="n"/>
    </row>
    <row r="3">
      <c r="A3" s="11" t="inlineStr">
        <is>
          <t>Gesamtzahl Anträge</t>
        </is>
      </c>
      <c r="B3" s="12">
        <f>COUNTA('Anträge'!A2:A101)</f>
        <v/>
      </c>
    </row>
    <row r="4">
      <c r="A4" s="11" t="inlineStr">
        <is>
          <t>Genehmigt</t>
        </is>
      </c>
      <c r="B4" s="13">
        <f>COUNTIF('Anträge'!R2:R101,"Genehmigt")</f>
        <v/>
      </c>
    </row>
    <row r="5">
      <c r="A5" s="11" t="inlineStr">
        <is>
          <t>Genehmigt mit Auflagen</t>
        </is>
      </c>
      <c r="B5" s="13">
        <f>COUNTIF('Anträge'!R2:R101,"Genehmigt mit Auflagen")</f>
        <v/>
      </c>
    </row>
    <row r="6">
      <c r="A6" s="11" t="inlineStr">
        <is>
          <t>Abgelehnt</t>
        </is>
      </c>
      <c r="B6" s="14">
        <f>COUNTIF('Anträge'!R2:R101,"Abgelehnt")</f>
        <v/>
      </c>
    </row>
    <row r="7">
      <c r="A7" s="11" t="inlineStr">
        <is>
          <t>Noch in Prüfung</t>
        </is>
      </c>
      <c r="B7" s="14">
        <f>COUNTIF('Anträge'!R2:R101,"In Prüfung")</f>
        <v/>
      </c>
    </row>
    <row r="8">
      <c r="A8" s="11" t="inlineStr">
        <is>
          <t>Genehmigungsquote</t>
        </is>
      </c>
      <c r="B8" s="29">
        <f>IFERROR((B4+B5)/B3,0)</f>
        <v/>
      </c>
    </row>
    <row r="9">
      <c r="A9" s="11" t="inlineStr">
        <is>
          <t>Durchschnittliche Bearbeitungsdauer</t>
        </is>
      </c>
      <c r="B9" s="30">
        <f>IFERROR(AVERAGE('Anträge'!V2:V101),0)</f>
        <v/>
      </c>
    </row>
    <row r="10">
      <c r="A10" s="11" t="inlineStr">
        <is>
          <t>Vollständige Unterlagen</t>
        </is>
      </c>
      <c r="B10" s="13">
        <f>COUNTIF('Anträge'!P2:P101,"Ja")</f>
        <v/>
      </c>
    </row>
    <row r="11">
      <c r="A11" s="11" t="inlineStr">
        <is>
          <t>Anteil vollständiger Unterlagen</t>
        </is>
      </c>
      <c r="B11" s="29">
        <f>IFERROR(B10/B3,0)</f>
        <v/>
      </c>
    </row>
    <row r="12"/>
    <row r="13">
      <c r="A13" s="10" t="inlineStr">
        <is>
          <t>Auswertung nach Genehmigungsstatus</t>
        </is>
      </c>
      <c r="B13" s="10" t="n"/>
      <c r="D13" s="10" t="inlineStr">
        <is>
          <t>Auswertung nach Tierart</t>
        </is>
      </c>
      <c r="E13" s="10" t="n"/>
      <c r="G13" s="10" t="inlineStr">
        <is>
          <t>Auswertung nach Risikokategorie</t>
        </is>
      </c>
      <c r="H13" s="10" t="n"/>
    </row>
    <row r="14">
      <c r="A14" s="17" t="inlineStr">
        <is>
          <t>Genehmigungsstatus</t>
        </is>
      </c>
      <c r="B14" s="17" t="inlineStr">
        <is>
          <t>Anzahl</t>
        </is>
      </c>
      <c r="D14" s="17" t="inlineStr">
        <is>
          <t>Tierart</t>
        </is>
      </c>
      <c r="E14" s="17" t="inlineStr">
        <is>
          <t>Anzahl</t>
        </is>
      </c>
      <c r="G14" s="17" t="inlineStr">
        <is>
          <t>Risikokategorie</t>
        </is>
      </c>
      <c r="H14" s="17" t="inlineStr">
        <is>
          <t>Anzahl</t>
        </is>
      </c>
    </row>
    <row r="15">
      <c r="A15" s="18" t="inlineStr">
        <is>
          <t>Eingegangen</t>
        </is>
      </c>
      <c r="B15" s="19">
        <f>COUNTIF('Anträge'!$R$2:$R$101,A15)</f>
        <v/>
      </c>
      <c r="D15" s="18" t="inlineStr">
        <is>
          <t>Hund</t>
        </is>
      </c>
      <c r="E15" s="19">
        <f>COUNTIF('Anträge'!$I$2:$I$101,D15)</f>
        <v/>
      </c>
      <c r="G15" s="18" t="inlineStr">
        <is>
          <t>Niedrig</t>
        </is>
      </c>
      <c r="H15" s="19">
        <f>COUNTIF('Anträge'!$W$2:$W$101,G15)</f>
        <v/>
      </c>
    </row>
    <row r="16">
      <c r="A16" s="20" t="inlineStr">
        <is>
          <t>In Prüfung</t>
        </is>
      </c>
      <c r="B16" s="21">
        <f>COUNTIF('Anträge'!$R$2:$R$101,A16)</f>
        <v/>
      </c>
      <c r="D16" s="20" t="inlineStr">
        <is>
          <t>Katze</t>
        </is>
      </c>
      <c r="E16" s="21">
        <f>COUNTIF('Anträge'!$I$2:$I$101,D16)</f>
        <v/>
      </c>
      <c r="G16" s="20" t="inlineStr">
        <is>
          <t>Mittel</t>
        </is>
      </c>
      <c r="H16" s="21">
        <f>COUNTIF('Anträge'!$W$2:$W$101,G16)</f>
        <v/>
      </c>
    </row>
    <row r="17">
      <c r="A17" s="18" t="inlineStr">
        <is>
          <t>Genehmigt</t>
        </is>
      </c>
      <c r="B17" s="19">
        <f>COUNTIF('Anträge'!$R$2:$R$101,A17)</f>
        <v/>
      </c>
      <c r="D17" s="18" t="inlineStr">
        <is>
          <t>Kleintier</t>
        </is>
      </c>
      <c r="E17" s="19">
        <f>COUNTIF('Anträge'!$I$2:$I$101,D17)</f>
        <v/>
      </c>
      <c r="G17" s="18" t="inlineStr">
        <is>
          <t>Hoch</t>
        </is>
      </c>
      <c r="H17" s="19">
        <f>COUNTIF('Anträge'!$W$2:$W$101,G17)</f>
        <v/>
      </c>
    </row>
    <row r="18">
      <c r="A18" s="20" t="inlineStr">
        <is>
          <t>Genehmigt mit Auflagen</t>
        </is>
      </c>
      <c r="B18" s="21">
        <f>COUNTIF('Anträge'!$R$2:$R$101,A18)</f>
        <v/>
      </c>
      <c r="D18" s="20" t="inlineStr">
        <is>
          <t>Reptil</t>
        </is>
      </c>
      <c r="E18" s="21">
        <f>COUNTIF('Anträge'!$I$2:$I$101,D18)</f>
        <v/>
      </c>
    </row>
    <row r="19">
      <c r="A19" s="18" t="inlineStr">
        <is>
          <t>Abgelehnt</t>
        </is>
      </c>
      <c r="B19" s="19">
        <f>COUNTIF('Anträge'!$R$2:$R$101,A19)</f>
        <v/>
      </c>
      <c r="D19" s="18" t="inlineStr">
        <is>
          <t>Vogel</t>
        </is>
      </c>
      <c r="E19" s="19">
        <f>COUNTIF('Anträge'!$I$2:$I$101,D19)</f>
        <v/>
      </c>
    </row>
    <row r="20">
      <c r="A20" s="20" t="inlineStr">
        <is>
          <t>Zurückgezogen</t>
        </is>
      </c>
      <c r="B20" s="21">
        <f>COUNTIF('Anträge'!$R$2:$R$101,A20)</f>
        <v/>
      </c>
      <c r="D20" s="20" t="inlineStr">
        <is>
          <t>Sonstiges</t>
        </is>
      </c>
      <c r="E20" s="21">
        <f>COUNTIF('Anträge'!$I$2:$I$101,D20)</f>
        <v/>
      </c>
    </row>
    <row r="21">
      <c r="A21" s="11" t="inlineStr">
        <is>
          <t>Abgleich Statussumme</t>
        </is>
      </c>
      <c r="B21" s="22">
        <f>SUM(B15:B20)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8" customWidth="1" min="2" max="2"/>
    <col width="18" customWidth="1" min="3" max="3"/>
    <col width="15" customWidth="1" min="4" max="4"/>
    <col width="26" customWidth="1" min="5" max="5"/>
    <col width="20" customWidth="1" min="6" max="6"/>
    <col width="20" customWidth="1" min="7" max="7"/>
    <col width="28" customWidth="1" min="8" max="8"/>
    <col width="28" customWidth="1" min="9" max="9"/>
  </cols>
  <sheetData>
    <row r="1">
      <c r="A1" s="1" t="inlineStr">
        <is>
          <t>Status</t>
        </is>
      </c>
      <c r="B1" s="1" t="inlineStr">
        <is>
          <t>Standard-Prüfhinweis</t>
        </is>
      </c>
      <c r="C1" s="1" t="inlineStr">
        <is>
          <t>Tierarten</t>
        </is>
      </c>
      <c r="D1" s="1" t="inlineStr">
        <is>
          <t>Tiergrößen</t>
        </is>
      </c>
      <c r="E1" s="1" t="inlineStr">
        <is>
          <t>Haltung</t>
        </is>
      </c>
      <c r="F1" s="1" t="inlineStr">
        <is>
          <t>Unterlagenstatus</t>
        </is>
      </c>
      <c r="G1" s="1" t="inlineStr">
        <is>
          <t>Risikokategorien</t>
        </is>
      </c>
      <c r="H1" s="1" t="inlineStr">
        <is>
          <t>Vorprüfungsstatus</t>
        </is>
      </c>
      <c r="I1" s="1" t="inlineStr">
        <is>
          <t>Sachbearbeiter/innen</t>
        </is>
      </c>
    </row>
    <row r="2">
      <c r="A2" s="18" t="inlineStr">
        <is>
          <t>Eingegangen</t>
        </is>
      </c>
      <c r="B2" s="18" t="inlineStr">
        <is>
          <t>Eingang bestätigen und Unterlagen anfordern</t>
        </is>
      </c>
      <c r="C2" s="18" t="inlineStr">
        <is>
          <t>Hund</t>
        </is>
      </c>
      <c r="D2" s="18" t="inlineStr">
        <is>
          <t>klein</t>
        </is>
      </c>
      <c r="E2" s="18" t="inlineStr">
        <is>
          <t>Wohnung</t>
        </is>
      </c>
      <c r="F2" s="18" t="inlineStr">
        <is>
          <t>Ja</t>
        </is>
      </c>
      <c r="G2" s="18" t="inlineStr">
        <is>
          <t>Niedrig</t>
        </is>
      </c>
      <c r="H2" s="18" t="inlineStr">
        <is>
          <t>Positiv</t>
        </is>
      </c>
      <c r="I2" s="18" t="inlineStr">
        <is>
          <t>Julia Wagner</t>
        </is>
      </c>
    </row>
    <row r="3">
      <c r="A3" s="20" t="inlineStr">
        <is>
          <t>In Prüfung</t>
        </is>
      </c>
      <c r="B3" s="20" t="inlineStr">
        <is>
          <t>Unterlagen und Mietvertrag prüfen</t>
        </is>
      </c>
      <c r="C3" s="20" t="inlineStr">
        <is>
          <t>Katze</t>
        </is>
      </c>
      <c r="D3" s="20" t="inlineStr">
        <is>
          <t>mittel</t>
        </is>
      </c>
      <c r="E3" s="20" t="inlineStr">
        <is>
          <t>Wohnung mit Freigang</t>
        </is>
      </c>
      <c r="F3" s="20" t="inlineStr">
        <is>
          <t>Nein</t>
        </is>
      </c>
      <c r="G3" s="20" t="inlineStr">
        <is>
          <t>Mittel</t>
        </is>
      </c>
      <c r="H3" s="20" t="inlineStr">
        <is>
          <t>Rückfrage erforderlich</t>
        </is>
      </c>
      <c r="I3" s="20" t="inlineStr">
        <is>
          <t>Katrin Schulz</t>
        </is>
      </c>
    </row>
    <row r="4">
      <c r="A4" s="18" t="inlineStr">
        <is>
          <t>Genehmigt</t>
        </is>
      </c>
      <c r="B4" s="18" t="inlineStr">
        <is>
          <t>Genehmigung dokumentieren und Mieter/in informieren</t>
        </is>
      </c>
      <c r="C4" s="18" t="inlineStr">
        <is>
          <t>Kleintier</t>
        </is>
      </c>
      <c r="D4" s="18" t="inlineStr">
        <is>
          <t>groß</t>
        </is>
      </c>
      <c r="E4" s="18" t="inlineStr">
        <is>
          <t>Außenhaltung</t>
        </is>
      </c>
      <c r="F4" s="18" t="n"/>
      <c r="G4" s="18" t="inlineStr">
        <is>
          <t>Hoch</t>
        </is>
      </c>
      <c r="H4" s="18" t="inlineStr">
        <is>
          <t>Ablehnung empfohlen</t>
        </is>
      </c>
      <c r="I4" s="18" t="inlineStr">
        <is>
          <t>Sabine Fischer</t>
        </is>
      </c>
    </row>
    <row r="5">
      <c r="A5" s="20" t="inlineStr">
        <is>
          <t>Genehmigt mit Auflagen</t>
        </is>
      </c>
      <c r="B5" s="20" t="inlineStr">
        <is>
          <t>Auflagen und Widerrufsvorbehalt prüfen</t>
        </is>
      </c>
      <c r="C5" s="20" t="inlineStr">
        <is>
          <t>Reptil</t>
        </is>
      </c>
      <c r="D5" s="20" t="n"/>
      <c r="E5" s="20" t="n"/>
      <c r="F5" s="20" t="n"/>
      <c r="G5" s="20" t="n"/>
      <c r="H5" s="20" t="n"/>
      <c r="I5" s="20" t="inlineStr">
        <is>
          <t>Andreas Hoffmann</t>
        </is>
      </c>
    </row>
    <row r="6">
      <c r="A6" s="18" t="inlineStr">
        <is>
          <t>Abgelehnt</t>
        </is>
      </c>
      <c r="B6" s="18" t="inlineStr">
        <is>
          <t>Begründung und Rechtsgrundlage dokumentieren</t>
        </is>
      </c>
      <c r="C6" s="18" t="inlineStr">
        <is>
          <t>Vogel</t>
        </is>
      </c>
      <c r="D6" s="18" t="n"/>
      <c r="E6" s="18" t="n"/>
      <c r="F6" s="18" t="n"/>
      <c r="G6" s="18" t="n"/>
      <c r="H6" s="18" t="n"/>
      <c r="I6" s="18" t="inlineStr">
        <is>
          <t>Thomas Müller</t>
        </is>
      </c>
    </row>
    <row r="7">
      <c r="A7" s="20" t="inlineStr">
        <is>
          <t>Zurückgezogen</t>
        </is>
      </c>
      <c r="B7" s="20" t="inlineStr">
        <is>
          <t>Rücknahme dokumentieren und Vorgang schließen</t>
        </is>
      </c>
      <c r="C7" s="20" t="inlineStr">
        <is>
          <t>Sonstiges</t>
        </is>
      </c>
      <c r="D7" s="20" t="n"/>
      <c r="E7" s="20" t="n"/>
      <c r="F7" s="20" t="n"/>
      <c r="G7" s="20" t="n"/>
      <c r="H7" s="20" t="n"/>
      <c r="I7" s="2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5" customWidth="1" min="2" max="2"/>
  </cols>
  <sheetData>
    <row r="1" ht="30" customHeight="1">
      <c r="A1" s="23" t="inlineStr">
        <is>
          <t>Hinweise zur Arbeitsmappe „Genehmigung Tierhaltung“</t>
        </is>
      </c>
    </row>
    <row r="2"/>
    <row r="3">
      <c r="A3" s="24" t="inlineStr">
        <is>
          <t>Arbeitsblatt</t>
        </is>
      </c>
      <c r="B3" s="24" t="inlineStr">
        <is>
          <t>Zweck</t>
        </is>
      </c>
    </row>
    <row r="4" ht="42" customHeight="1">
      <c r="A4" s="25" t="inlineStr">
        <is>
          <t>Anträge</t>
        </is>
      </c>
      <c r="B4" s="25" t="inlineStr">
        <is>
          <t>Erfassung, Prüfung und Dokumentation aller Anträge. Gelbe Zellen sind Eingabefelder; grau hinterlegte Spalten werden automatisch berechnet.</t>
        </is>
      </c>
    </row>
    <row r="5" ht="42" customHeight="1">
      <c r="A5" s="20" t="inlineStr">
        <is>
          <t>Dashboard</t>
        </is>
      </c>
      <c r="B5" s="20" t="inlineStr">
        <is>
          <t>Übersicht über Kennzahlen, Genehmigungsstatus, Tierarten und Risikokategorien. Diagramme berücksichtigen den vorbereiteten Arbeitsbereich bis Zeile 101.</t>
        </is>
      </c>
    </row>
    <row r="6" ht="42" customHeight="1">
      <c r="A6" s="25" t="inlineStr">
        <is>
          <t>Listen</t>
        </is>
      </c>
      <c r="B6" s="25" t="inlineStr">
        <is>
          <t>Hilfslisten für Auswahllisten und Standard-Prüfhinweise. Änderungen wirken auf die Auswahllisten im Blatt Anträge.</t>
        </is>
      </c>
    </row>
    <row r="7" ht="42" customHeight="1">
      <c r="A7" s="20" t="inlineStr">
        <is>
          <t>Hinweise</t>
        </is>
      </c>
      <c r="B7" s="20" t="inlineStr">
        <is>
          <t>Kurzanleitung und Erläuterung der verwendeten Spalten.</t>
        </is>
      </c>
    </row>
    <row r="8"/>
    <row r="9">
      <c r="A9" s="26" t="inlineStr">
        <is>
          <t>Spalte</t>
        </is>
      </c>
      <c r="B9" s="26" t="inlineStr">
        <is>
          <t>Erläuterung</t>
        </is>
      </c>
    </row>
    <row r="10" ht="34" customHeight="1">
      <c r="A10" s="18" t="inlineStr">
        <is>
          <t>Antrags-ID</t>
        </is>
      </c>
      <c r="B10" s="18" t="inlineStr">
        <is>
          <t>Eindeutige interne Kennung für den Antrag.</t>
        </is>
      </c>
    </row>
    <row r="11" ht="34" customHeight="1">
      <c r="A11" s="20" t="inlineStr">
        <is>
          <t>Eingangsdatum</t>
        </is>
      </c>
      <c r="B11" s="20" t="inlineStr">
        <is>
          <t>Datum des Antragseingangs; Grundlage für die Bearbeitungsdauer.</t>
        </is>
      </c>
    </row>
    <row r="12" ht="34" customHeight="1">
      <c r="A12" s="18" t="inlineStr">
        <is>
          <t>Entscheidungsdatum</t>
        </is>
      </c>
      <c r="B12" s="18" t="inlineStr">
        <is>
          <t>Datum der schriftlichen Entscheidung; bei offener Prüfung leer lassen.</t>
        </is>
      </c>
    </row>
    <row r="13" ht="34" customHeight="1">
      <c r="A13" s="20" t="inlineStr">
        <is>
          <t>Mieter/in</t>
        </is>
      </c>
      <c r="B13" s="20" t="inlineStr">
        <is>
          <t>Name der antragstellenden Person.</t>
        </is>
      </c>
    </row>
    <row r="14" ht="34" customHeight="1">
      <c r="A14" s="18" t="inlineStr">
        <is>
          <t>Objektadresse</t>
        </is>
      </c>
      <c r="B14" s="18" t="inlineStr">
        <is>
          <t>Straße und Hausnummer des Mietobjekts.</t>
        </is>
      </c>
    </row>
    <row r="15" ht="34" customHeight="1">
      <c r="A15" s="20" t="inlineStr">
        <is>
          <t>Stadt</t>
        </is>
      </c>
      <c r="B15" s="20" t="inlineStr">
        <is>
          <t>Ort des Mietobjekts.</t>
        </is>
      </c>
    </row>
    <row r="16" ht="34" customHeight="1">
      <c r="A16" s="18" t="inlineStr">
        <is>
          <t>Wohnungs-Nr.</t>
        </is>
      </c>
      <c r="B16" s="18" t="inlineStr">
        <is>
          <t>Interne Wohnungsbezeichnung oder Lage der Wohnung.</t>
        </is>
      </c>
    </row>
    <row r="17" ht="34" customHeight="1">
      <c r="A17" s="20" t="inlineStr">
        <is>
          <t>Mietvertrag-ID</t>
        </is>
      </c>
      <c r="B17" s="20" t="inlineStr">
        <is>
          <t>Interne Kennung des Mietvertrags.</t>
        </is>
      </c>
    </row>
    <row r="18" ht="34" customHeight="1">
      <c r="A18" s="18" t="inlineStr">
        <is>
          <t>Tierart</t>
        </is>
      </c>
      <c r="B18" s="18" t="inlineStr">
        <is>
          <t>Auswahl der beantragten Tierart.</t>
        </is>
      </c>
    </row>
    <row r="19" ht="34" customHeight="1">
      <c r="A19" s="20" t="inlineStr">
        <is>
          <t>Anzahl Tiere</t>
        </is>
      </c>
      <c r="B19" s="20" t="inlineStr">
        <is>
          <t>Anzahl der beantragten Tiere.</t>
        </is>
      </c>
    </row>
    <row r="20" ht="34" customHeight="1">
      <c r="A20" s="18" t="inlineStr">
        <is>
          <t>Rasse / Beschreibung</t>
        </is>
      </c>
      <c r="B20" s="18" t="inlineStr">
        <is>
          <t>Rasse, Art oder kurze Beschreibung des Tieres.</t>
        </is>
      </c>
    </row>
    <row r="21" ht="34" customHeight="1">
      <c r="A21" s="20" t="inlineStr">
        <is>
          <t>Tiergröße</t>
        </is>
      </c>
      <c r="B21" s="20" t="inlineStr">
        <is>
          <t>Auswahl klein, mittel oder groß.</t>
        </is>
      </c>
    </row>
    <row r="22" ht="34" customHeight="1">
      <c r="A22" s="18" t="inlineStr">
        <is>
          <t>Haltung in der Wohnung / Freigang</t>
        </is>
      </c>
      <c r="B22" s="18" t="inlineStr">
        <is>
          <t>Art der vorgesehenen Haltung.</t>
        </is>
      </c>
    </row>
    <row r="23" ht="34" customHeight="1">
      <c r="A23" s="20" t="inlineStr">
        <is>
          <t>Begründung / Besonderheiten</t>
        </is>
      </c>
      <c r="B23" s="20" t="inlineStr">
        <is>
          <t>Anlass, Besonderheiten und relevante Angaben des Antrags.</t>
        </is>
      </c>
    </row>
    <row r="24" ht="34" customHeight="1">
      <c r="A24" s="18" t="inlineStr">
        <is>
          <t>Erforderliche Unterlagen</t>
        </is>
      </c>
      <c r="B24" s="18" t="inlineStr">
        <is>
          <t>Benötigte Nachweise, zum Beispiel Haftpflicht oder Haltungsbeschreibung.</t>
        </is>
      </c>
    </row>
    <row r="25" ht="34" customHeight="1">
      <c r="A25" s="20" t="inlineStr">
        <is>
          <t>Unterlagen vollständig?</t>
        </is>
      </c>
      <c r="B25" s="20" t="inlineStr">
        <is>
          <t>Dokumentation, ob alle erforderlichen Unterlagen vorliegen.</t>
        </is>
      </c>
    </row>
    <row r="26" ht="34" customHeight="1">
      <c r="A26" s="18" t="inlineStr">
        <is>
          <t>Vorprüfung</t>
        </is>
      </c>
      <c r="B26" s="18" t="inlineStr">
        <is>
          <t>Interne fachliche Ersteinschätzung des Antrags.</t>
        </is>
      </c>
    </row>
    <row r="27" ht="34" customHeight="1">
      <c r="A27" s="20" t="inlineStr">
        <is>
          <t>Genehmigungsstatus</t>
        </is>
      </c>
      <c r="B27" s="20" t="inlineStr">
        <is>
          <t>Aktueller Bearbeitungs- oder Entscheidungsstatus.</t>
        </is>
      </c>
    </row>
    <row r="28" ht="34" customHeight="1">
      <c r="A28" s="18" t="inlineStr">
        <is>
          <t>Auflagen</t>
        </is>
      </c>
      <c r="B28" s="18" t="inlineStr">
        <is>
          <t>Vereinbarte Auflagen, Bedingungen oder Widerrufsvorbehalte.</t>
        </is>
      </c>
    </row>
    <row r="29" ht="34" customHeight="1">
      <c r="A29" s="20" t="inlineStr">
        <is>
          <t>Befristung bis</t>
        </is>
      </c>
      <c r="B29" s="20" t="inlineStr">
        <is>
          <t>Ende einer befristeten Genehmigung; bei unbefristeter Entscheidung leer lassen.</t>
        </is>
      </c>
    </row>
    <row r="30" ht="34" customHeight="1">
      <c r="A30" s="18" t="inlineStr">
        <is>
          <t>Zuständige/r Sachbearbeiter/in</t>
        </is>
      </c>
      <c r="B30" s="18" t="inlineStr">
        <is>
          <t>Bearbeitende Person innerhalb der Verwaltung.</t>
        </is>
      </c>
    </row>
    <row r="31" ht="34" customHeight="1">
      <c r="A31" s="20" t="inlineStr">
        <is>
          <t>Bearbeitungsdauer (Tage)</t>
        </is>
      </c>
      <c r="B31" s="20" t="inlineStr">
        <is>
          <t>Automatisch berechnet aus Eingangsdatum und Entscheidungsdatum beziehungsweise heutigem Datum.</t>
        </is>
      </c>
    </row>
    <row r="32" ht="34" customHeight="1">
      <c r="A32" s="18" t="inlineStr">
        <is>
          <t>Risikokategorie</t>
        </is>
      </c>
      <c r="B32" s="18" t="inlineStr">
        <is>
          <t>Automatische Orientierung anhand Tierart und Anzahl; ersetzt keine Einzelfallprüfung.</t>
        </is>
      </c>
    </row>
    <row r="33" ht="34" customHeight="1">
      <c r="A33" s="20" t="inlineStr">
        <is>
          <t>Bemerkungen</t>
        </is>
      </c>
      <c r="B33" s="20" t="inlineStr">
        <is>
          <t>Freie interne Dokumentation zum Vorgang.</t>
        </is>
      </c>
    </row>
    <row r="34" ht="34" customHeight="1">
      <c r="A34" s="18" t="inlineStr">
        <is>
          <t>Prüfhinweis</t>
        </is>
      </c>
      <c r="B34" s="18" t="inlineStr">
        <is>
          <t>Automatischer Hinweis passend zum aktuellen Genehmigungsstatus.</t>
        </is>
      </c>
    </row>
    <row r="35"/>
    <row r="36" ht="45" customHeight="1">
      <c r="A36" s="27" t="inlineStr">
        <is>
          <t>Wichtiger Hinweis</t>
        </is>
      </c>
      <c r="B36" s="27" t="inlineStr">
        <is>
          <t>Die Arbeitsmappe unterstützt die Dokumentation und Auswertung. Sie ersetzt keine rechtliche Einzelfallprüfung nach Mietvertrag, Hausordnung, BGB oder gegebenenfalls WEG-Beschlüssen.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2026-10-07T11:40:08Z</dcterms:created>
  <dcterms:modified xmlns:dcterms="http://purl.org/dc/terms/" xmlns:xsi="http://www.w3.org/2001/XMLSchema-instance" xsi:type="dcterms:W3CDTF">2026-10-07T11:40:08Z</dcterms:modified>
</cp:coreProperties>
</file>