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trag &amp; Kosten" sheetId="1" state="visible" r:id="rId1"/>
    <sheet xmlns:r="http://schemas.openxmlformats.org/officeDocument/2006/relationships" name="Lieferanten &amp; Sätze" sheetId="2" state="visible" r:id="rId2"/>
    <sheet xmlns:r="http://schemas.openxmlformats.org/officeDocument/2006/relationships" name="Übersicht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'Antrag &amp; Kosten'!$A$18:$X$118</definedName>
    <definedName name="_xlnm._FilterDatabase" localSheetId="1" hidden="1">'Lieferanten &amp; Sätze'!$A$3:$J$103</definedName>
    <definedName name="_xlnm._FilterDatabase" localSheetId="3" hidden="1">'Anleitung'!$A$3:$D$11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0,0%"/>
    <numFmt numFmtId="167" formatCode="0,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1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2C4C73"/>
      </patternFill>
    </fill>
    <fill>
      <patternFill patternType="solid">
        <fgColor rgb="00FFFBEB"/>
      </patternFill>
    </fill>
    <fill>
      <patternFill patternType="solid">
        <fgColor rgb="00DCE6F1"/>
      </patternFill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FFF"/>
      </patternFill>
    </fill>
    <fill>
      <patternFill patternType="solid">
        <fgColor rgb="00E5E7E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 wrapText="1"/>
    </xf>
    <xf numFmtId="0" fontId="2" fillId="3" borderId="1" pivotButton="0" quotePrefix="0" xfId="0"/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49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165" fontId="3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Gesamtkosten nach Kostenart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'Übersicht'!E15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'Übersicht'!$D$16:$D$19</f>
            </numRef>
          </cat>
          <val>
            <numRef>
              <f>'Übersicht'!$E$16:$E$19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Kostenart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Zuschuss und Eigenanteil</a:t>
            </a:r>
          </a:p>
        </rich>
      </tx>
    </title>
    <plotArea>
      <pieChart>
        <varyColors val="1"/>
        <ser>
          <idx val="0"/>
          <order val="0"/>
          <tx>
            <strRef>
              <f>'Übersicht'!H15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'Übersicht'!$G$16:$G$17</f>
            </numRef>
          </cat>
          <val>
            <numRef>
              <f>'Übersicht'!$H$16:$H$17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 je Raum / Bereich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'Übersicht'!K15</f>
            </strRef>
          </tx>
          <spPr>
            <a:solidFill xmlns:a="http://schemas.openxmlformats.org/drawingml/2006/main">
              <a:srgbClr val="1E3A5F"/>
            </a:solidFill>
            <a:ln xmlns:a="http://schemas.openxmlformats.org/drawingml/2006/main">
              <a:prstDash val="solid"/>
            </a:ln>
          </spPr>
          <cat>
            <numRef>
              <f>'Übersicht'!$J$16:$J$25</f>
            </numRef>
          </cat>
          <val>
            <numRef>
              <f>'Übersicht'!$K$16:$K$25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Raum / Bereich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36</row>
      <rowOff>0</rowOff>
    </from>
    <ext cx="648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28" customWidth="1" min="3" max="3"/>
    <col width="28" customWidth="1" min="4" max="4"/>
    <col width="25" customWidth="1" min="5" max="5"/>
    <col width="15" customWidth="1" min="6" max="6"/>
    <col width="14" customWidth="1" min="7" max="7"/>
    <col width="14" customWidth="1" min="8" max="8"/>
    <col width="14" customWidth="1" min="9" max="9"/>
    <col width="16" customWidth="1" min="10" max="10"/>
    <col width="16" customWidth="1" min="11" max="11"/>
    <col width="16" customWidth="1" min="12" max="12"/>
    <col width="14" customWidth="1" min="13" max="13"/>
    <col width="18" customWidth="1" min="14" max="14"/>
    <col width="17" customWidth="1" min="15" max="15"/>
    <col width="19" customWidth="1" min="16" max="16"/>
    <col width="17" customWidth="1" min="17" max="17"/>
    <col width="19" customWidth="1" min="18" max="18"/>
    <col width="18" customWidth="1" min="19" max="19"/>
    <col width="16" customWidth="1" min="20" max="20"/>
    <col width="15" customWidth="1" min="21" max="21"/>
    <col width="18" customWidth="1" min="22" max="22"/>
    <col width="31" customWidth="1" min="23" max="23"/>
    <col width="25" customWidth="1" min="24" max="24"/>
  </cols>
  <sheetData>
    <row r="1" ht="27" customHeight="1">
      <c r="A1" s="1" t="inlineStr">
        <is>
          <t>Formloser Antrag auf Genehmigung / Erstattung von Renovierungskosten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30" t="n"/>
    </row>
    <row r="2">
      <c r="A2" s="2" t="inlineStr">
        <is>
          <t>Antrag-Nr.</t>
        </is>
      </c>
      <c r="B2" s="3" t="inlineStr">
        <is>
          <t>AN-2026-001</t>
        </is>
      </c>
      <c r="D2" s="2" t="inlineStr">
        <is>
          <t>Antragsdatum</t>
        </is>
      </c>
      <c r="E2" s="31" t="n">
        <v>46093</v>
      </c>
    </row>
    <row r="3">
      <c r="A3" s="2" t="inlineStr">
        <is>
          <t>Antragsteller/in</t>
        </is>
      </c>
      <c r="B3" s="3" t="inlineStr">
        <is>
          <t>Thomas Müller</t>
        </is>
      </c>
      <c r="D3" s="2" t="inlineStr">
        <is>
          <t>Adresse Antragsteller</t>
        </is>
      </c>
      <c r="E3" s="3" t="inlineStr">
        <is>
          <t>Friedrichstraße 120</t>
        </is>
      </c>
    </row>
    <row r="4">
      <c r="A4" s="2" t="inlineStr">
        <is>
          <t>Vermieter/in / Hausverwaltung</t>
        </is>
      </c>
      <c r="B4" s="3" t="inlineStr">
        <is>
          <t>Hausverwaltung Berlin GmbH</t>
        </is>
      </c>
      <c r="D4" s="2" t="inlineStr">
        <is>
          <t>Mietobjekt-Adresse</t>
        </is>
      </c>
      <c r="E4" s="3" t="inlineStr">
        <is>
          <t>Friedrichstraße 120</t>
        </is>
      </c>
    </row>
    <row r="5">
      <c r="A5" s="2" t="inlineStr">
        <is>
          <t>PLZ</t>
        </is>
      </c>
      <c r="B5" s="3" t="inlineStr">
        <is>
          <t>10117</t>
        </is>
      </c>
      <c r="D5" s="2" t="inlineStr">
        <is>
          <t>Ort</t>
        </is>
      </c>
      <c r="E5" s="3" t="inlineStr">
        <is>
          <t>Berlin</t>
        </is>
      </c>
    </row>
    <row r="6">
      <c r="A6" s="2" t="inlineStr">
        <is>
          <t>Mietvertragsbeginn</t>
        </is>
      </c>
      <c r="B6" s="31" t="n">
        <v>44378</v>
      </c>
      <c r="D6" s="2" t="inlineStr">
        <is>
          <t>Geplanter Ausführungszeitraum</t>
        </is>
      </c>
      <c r="E6" s="3" t="inlineStr">
        <is>
          <t>01.04.2026 bis 30.06.2026</t>
        </is>
      </c>
    </row>
    <row r="7" ht="34" customHeight="1">
      <c r="A7" s="2" t="inlineStr">
        <is>
          <t>Begründung / Anlass</t>
        </is>
      </c>
      <c r="B7" s="3" t="inlineStr">
        <is>
          <t>Beseitigung von Abnutzung, Mängeln und erforderlichen Instandsetzungen.</t>
        </is>
      </c>
      <c r="D7" s="2" t="inlineStr">
        <is>
          <t>IBAN für Erstattung</t>
        </is>
      </c>
      <c r="E7" s="3" t="inlineStr">
        <is>
          <t>DE89 3704 0044 0532 0130 00</t>
        </is>
      </c>
    </row>
    <row r="8">
      <c r="A8" s="2" t="inlineStr">
        <is>
          <t>Status</t>
        </is>
      </c>
      <c r="B8" s="3" t="inlineStr">
        <is>
          <t>Entwurf</t>
        </is>
      </c>
    </row>
    <row r="9"/>
    <row r="10"/>
    <row r="11"/>
    <row r="12"/>
    <row r="13"/>
    <row r="14"/>
    <row r="15" ht="22" customHeight="1">
      <c r="A15" s="5" t="inlineStr">
        <is>
          <t>Gesamtkosten brutto</t>
        </is>
      </c>
      <c r="D15" s="5" t="inlineStr">
        <is>
          <t>Gesamtsumme Antrag</t>
        </is>
      </c>
      <c r="G15" s="5" t="inlineStr">
        <is>
          <t>Durchschnittliche Position</t>
        </is>
      </c>
      <c r="J15" s="5" t="inlineStr">
        <is>
          <t>Vollständige Nachweise</t>
        </is>
      </c>
      <c r="M15" s="5" t="inlineStr">
        <is>
          <t>Statusprüfung</t>
        </is>
      </c>
    </row>
    <row r="16" ht="22" customHeight="1">
      <c r="A16" s="32">
        <f>SUM(N19:N118)</f>
        <v/>
      </c>
      <c r="D16" s="32">
        <f>SUM(S19:S118)</f>
        <v/>
      </c>
      <c r="G16" s="32">
        <f>IFERROR(AVERAGE(N19:N118),0)</f>
        <v/>
      </c>
      <c r="J16" s="7">
        <f>COUNTIF(V19:V118,"Ja")</f>
        <v/>
      </c>
      <c r="M16" s="7">
        <f>IF(COUNTIF(V19:V118,"Nein")&gt;0,"Nachweise fehlen","Unterlagen vollständig")</f>
        <v/>
      </c>
    </row>
    <row r="17"/>
    <row r="18">
      <c r="A18" s="8" t="inlineStr">
        <is>
          <t>Pos.-Nr.</t>
        </is>
      </c>
      <c r="B18" s="8" t="inlineStr">
        <is>
          <t>Raum / Bereich</t>
        </is>
      </c>
      <c r="C18" s="8" t="inlineStr">
        <is>
          <t>Renovierungsmaßnahme</t>
        </is>
      </c>
      <c r="D18" s="8" t="inlineStr">
        <is>
          <t>Begründung / Mangel</t>
        </is>
      </c>
      <c r="E18" s="8" t="inlineStr">
        <is>
          <t>Dienstleister / Lieferant</t>
        </is>
      </c>
      <c r="F18" s="8" t="inlineStr">
        <is>
          <t>Angebot-Nr.</t>
        </is>
      </c>
      <c r="G18" s="8" t="inlineStr">
        <is>
          <t>Angebotsdatum</t>
        </is>
      </c>
      <c r="H18" s="8" t="inlineStr">
        <is>
          <t>Geplanter Beginn</t>
        </is>
      </c>
      <c r="I18" s="8" t="inlineStr">
        <is>
          <t>Geplantes Ende</t>
        </is>
      </c>
      <c r="J18" s="8" t="inlineStr">
        <is>
          <t>Materialkosten netto</t>
        </is>
      </c>
      <c r="K18" s="8" t="inlineStr">
        <is>
          <t>Arbeitskosten netto</t>
        </is>
      </c>
      <c r="L18" s="8" t="inlineStr">
        <is>
          <t>Sonstige Kosten netto</t>
        </is>
      </c>
      <c r="M18" s="8" t="inlineStr">
        <is>
          <t>Umsatzsteuer %</t>
        </is>
      </c>
      <c r="N18" s="8" t="inlineStr">
        <is>
          <t>Gesamtkosten brutto</t>
        </is>
      </c>
      <c r="O18" s="8" t="inlineStr">
        <is>
          <t>Eigenleistung Stunden</t>
        </is>
      </c>
      <c r="P18" s="8" t="inlineStr">
        <is>
          <t>Stundensatz Eigenleistung</t>
        </is>
      </c>
      <c r="Q18" s="8" t="inlineStr">
        <is>
          <t>Wert Eigenleistung</t>
        </is>
      </c>
      <c r="R18" s="8" t="inlineStr">
        <is>
          <t>Beantragter Zuschuss %</t>
        </is>
      </c>
      <c r="S18" s="8" t="inlineStr">
        <is>
          <t>Beantragter Betrag</t>
        </is>
      </c>
      <c r="T18" s="8" t="inlineStr">
        <is>
          <t>Eigenanteil</t>
        </is>
      </c>
      <c r="U18" s="8" t="inlineStr">
        <is>
          <t>Kostenart</t>
        </is>
      </c>
      <c r="V18" s="8" t="inlineStr">
        <is>
          <t>Nachweis vorhanden</t>
        </is>
      </c>
      <c r="W18" s="8" t="inlineStr">
        <is>
          <t>Bemerkung</t>
        </is>
      </c>
      <c r="X18" s="8" t="inlineStr">
        <is>
          <t>Ansprechpartner (Zuordnung)</t>
        </is>
      </c>
    </row>
    <row r="19">
      <c r="A19" s="9" t="n">
        <v>1</v>
      </c>
      <c r="B19" s="9" t="inlineStr">
        <is>
          <t>Wohnzimmer</t>
        </is>
      </c>
      <c r="C19" s="3" t="inlineStr">
        <is>
          <t>Streichen der Wände</t>
        </is>
      </c>
      <c r="D19" s="3" t="inlineStr">
        <is>
          <t>Starke Abnutzung und Flecken</t>
        </is>
      </c>
      <c r="E19" s="3" t="inlineStr">
        <is>
          <t>Malerbetrieb Schneider</t>
        </is>
      </c>
      <c r="F19" s="9" t="inlineStr">
        <is>
          <t>MS-2026-031</t>
        </is>
      </c>
      <c r="G19" s="33" t="n">
        <v>46086</v>
      </c>
      <c r="H19" s="33" t="n">
        <v>46113</v>
      </c>
      <c r="I19" s="33" t="n">
        <v>46115</v>
      </c>
      <c r="J19" s="34" t="n">
        <v>420</v>
      </c>
      <c r="K19" s="34" t="n">
        <v>780</v>
      </c>
      <c r="L19" s="34" t="n">
        <v>35</v>
      </c>
      <c r="M19" s="35" t="n">
        <v>0.19</v>
      </c>
      <c r="N19" s="36">
        <f>IF(COUNTA(A19:M19)=0,"",SUM(J19:L19)*(1+M19))</f>
        <v/>
      </c>
      <c r="O19" s="37" t="n">
        <v>4</v>
      </c>
      <c r="P19" s="34" t="n">
        <v>20</v>
      </c>
      <c r="Q19" s="36">
        <f>IF(OR(O19="",P19=""),"",O19*P19)</f>
        <v/>
      </c>
      <c r="R19" s="35" t="n">
        <v>0.8</v>
      </c>
      <c r="S19" s="36">
        <f>IF(OR(N19="",R19=""),"",N19*R19)</f>
        <v/>
      </c>
      <c r="T19" s="36">
        <f>IF(OR(N19="",S19=""),"",N19-S19)</f>
        <v/>
      </c>
      <c r="U19" s="9" t="inlineStr">
        <is>
          <t>Handwerker</t>
        </is>
      </c>
      <c r="V19" s="9" t="inlineStr">
        <is>
          <t>Ja</t>
        </is>
      </c>
      <c r="W19" s="3" t="inlineStr">
        <is>
          <t>Beispiel: Thomas Müller, Berlin</t>
        </is>
      </c>
      <c r="X19" s="15">
        <f>IF(E19="","",IFERROR(VLOOKUP(E19,'Lieferanten &amp; Sätze'!$A$4:$B$103,2,FALSE),"Nicht hinterlegt"))</f>
        <v/>
      </c>
    </row>
    <row r="20">
      <c r="A20" s="9" t="n">
        <v>2</v>
      </c>
      <c r="B20" s="9" t="inlineStr">
        <is>
          <t>Wohnzimmer</t>
        </is>
      </c>
      <c r="C20" s="3" t="inlineStr">
        <is>
          <t>Erneuerung des Laminats</t>
        </is>
      </c>
      <c r="D20" s="3" t="inlineStr">
        <is>
          <t>Belag beschädigt und abgenutzt</t>
        </is>
      </c>
      <c r="E20" s="3" t="inlineStr">
        <is>
          <t>Bodenbau Weber</t>
        </is>
      </c>
      <c r="F20" s="9" t="inlineStr">
        <is>
          <t>BW-2026-114</t>
        </is>
      </c>
      <c r="G20" s="33" t="n">
        <v>46096</v>
      </c>
      <c r="H20" s="33" t="n">
        <v>46120</v>
      </c>
      <c r="I20" s="33" t="n">
        <v>46123</v>
      </c>
      <c r="J20" s="34" t="n">
        <v>1250</v>
      </c>
      <c r="K20" s="34" t="n">
        <v>620</v>
      </c>
      <c r="L20" s="34" t="n">
        <v>80</v>
      </c>
      <c r="M20" s="35" t="n">
        <v>0.19</v>
      </c>
      <c r="N20" s="36">
        <f>IF(COUNTA(A20:M20)=0,"",SUM(J20:L20)*(1+M20))</f>
        <v/>
      </c>
      <c r="O20" s="37" t="n">
        <v>2</v>
      </c>
      <c r="P20" s="34" t="n">
        <v>20</v>
      </c>
      <c r="Q20" s="36">
        <f>IF(OR(O20="",P20=""),"",O20*P20)</f>
        <v/>
      </c>
      <c r="R20" s="35" t="n">
        <v>0.7</v>
      </c>
      <c r="S20" s="36">
        <f>IF(OR(N20="",R20=""),"",N20*R20)</f>
        <v/>
      </c>
      <c r="T20" s="36">
        <f>IF(OR(N20="",S20=""),"",N20-S20)</f>
        <v/>
      </c>
      <c r="U20" s="9" t="inlineStr">
        <is>
          <t>Handwerker</t>
        </is>
      </c>
      <c r="V20" s="9" t="inlineStr">
        <is>
          <t>Ja</t>
        </is>
      </c>
      <c r="W20" s="3" t="inlineStr">
        <is>
          <t>Beispiel: Sabine Schneider, München</t>
        </is>
      </c>
      <c r="X20" s="15">
        <f>IF(E20="","",IFERROR(VLOOKUP(E20,'Lieferanten &amp; Sätze'!$A$4:$B$103,2,FALSE),"Nicht hinterlegt"))</f>
        <v/>
      </c>
    </row>
    <row r="21">
      <c r="A21" s="9" t="n">
        <v>3</v>
      </c>
      <c r="B21" s="9" t="inlineStr">
        <is>
          <t>Küche</t>
        </is>
      </c>
      <c r="C21" s="3" t="inlineStr">
        <is>
          <t>Reparatur der Elektroinstallation</t>
        </is>
      </c>
      <c r="D21" s="3" t="inlineStr">
        <is>
          <t>Defekte Steckdosen und Leitung</t>
        </is>
      </c>
      <c r="E21" s="3" t="inlineStr">
        <is>
          <t>Elektro Fischer</t>
        </is>
      </c>
      <c r="F21" s="9" t="inlineStr">
        <is>
          <t>EF-2026-087</t>
        </is>
      </c>
      <c r="G21" s="33" t="n">
        <v>46109</v>
      </c>
      <c r="H21" s="33" t="n">
        <v>46127</v>
      </c>
      <c r="I21" s="33" t="n">
        <v>46128</v>
      </c>
      <c r="J21" s="34" t="n">
        <v>180</v>
      </c>
      <c r="K21" s="34" t="n">
        <v>460</v>
      </c>
      <c r="L21" s="34" t="n">
        <v>25</v>
      </c>
      <c r="M21" s="35" t="n">
        <v>0.19</v>
      </c>
      <c r="N21" s="36">
        <f>IF(COUNTA(A21:M21)=0,"",SUM(J21:L21)*(1+M21))</f>
        <v/>
      </c>
      <c r="O21" s="37" t="n">
        <v>0</v>
      </c>
      <c r="P21" s="34" t="n">
        <v>0</v>
      </c>
      <c r="Q21" s="36">
        <f>IF(OR(O21="",P21=""),"",O21*P21)</f>
        <v/>
      </c>
      <c r="R21" s="35" t="n">
        <v>1</v>
      </c>
      <c r="S21" s="36">
        <f>IF(OR(N21="",R21=""),"",N21*R21)</f>
        <v/>
      </c>
      <c r="T21" s="36">
        <f>IF(OR(N21="",S21=""),"",N21-S21)</f>
        <v/>
      </c>
      <c r="U21" s="9" t="inlineStr">
        <is>
          <t>Handwerker</t>
        </is>
      </c>
      <c r="V21" s="9" t="inlineStr">
        <is>
          <t>Ja</t>
        </is>
      </c>
      <c r="W21" s="3" t="inlineStr">
        <is>
          <t>Beispiel: Michael Fischer, Hamburg</t>
        </is>
      </c>
      <c r="X21" s="15">
        <f>IF(E21="","",IFERROR(VLOOKUP(E21,'Lieferanten &amp; Sätze'!$A$4:$B$103,2,FALSE),"Nicht hinterlegt"))</f>
        <v/>
      </c>
    </row>
    <row r="22">
      <c r="A22" s="9" t="n">
        <v>4</v>
      </c>
      <c r="B22" s="9" t="inlineStr">
        <is>
          <t>Schlafzimmer</t>
        </is>
      </c>
      <c r="C22" s="3" t="inlineStr">
        <is>
          <t>Schimmelbeseitigung</t>
        </is>
      </c>
      <c r="D22" s="3" t="inlineStr">
        <is>
          <t>Feuchtigkeitsschaden an Außenwand</t>
        </is>
      </c>
      <c r="E22" s="3" t="inlineStr">
        <is>
          <t>Hoffmann Sanierung</t>
        </is>
      </c>
      <c r="F22" s="9" t="inlineStr">
        <is>
          <t>HS-2026-204</t>
        </is>
      </c>
      <c r="G22" s="33" t="n">
        <v>46119</v>
      </c>
      <c r="H22" s="33" t="n">
        <v>46134</v>
      </c>
      <c r="I22" s="33" t="n">
        <v>46137</v>
      </c>
      <c r="J22" s="34" t="n">
        <v>310</v>
      </c>
      <c r="K22" s="34" t="n">
        <v>890</v>
      </c>
      <c r="L22" s="34" t="n">
        <v>95</v>
      </c>
      <c r="M22" s="35" t="n">
        <v>0.19</v>
      </c>
      <c r="N22" s="36">
        <f>IF(COUNTA(A22:M22)=0,"",SUM(J22:L22)*(1+M22))</f>
        <v/>
      </c>
      <c r="O22" s="37" t="n">
        <v>3</v>
      </c>
      <c r="P22" s="34" t="n">
        <v>20</v>
      </c>
      <c r="Q22" s="36">
        <f>IF(OR(O22="",P22=""),"",O22*P22)</f>
        <v/>
      </c>
      <c r="R22" s="35" t="n">
        <v>0.9</v>
      </c>
      <c r="S22" s="36">
        <f>IF(OR(N22="",R22=""),"",N22*R22)</f>
        <v/>
      </c>
      <c r="T22" s="36">
        <f>IF(OR(N22="",S22=""),"",N22-S22)</f>
        <v/>
      </c>
      <c r="U22" s="9" t="inlineStr">
        <is>
          <t>Handwerker</t>
        </is>
      </c>
      <c r="V22" s="9" t="inlineStr">
        <is>
          <t>Nein</t>
        </is>
      </c>
      <c r="W22" s="3" t="inlineStr">
        <is>
          <t>Beispiel: Andrea Weber, Köln</t>
        </is>
      </c>
      <c r="X22" s="15">
        <f>IF(E22="","",IFERROR(VLOOKUP(E22,'Lieferanten &amp; Sätze'!$A$4:$B$103,2,FALSE),"Nicht hinterlegt"))</f>
        <v/>
      </c>
    </row>
    <row r="23">
      <c r="A23" s="9" t="n">
        <v>5</v>
      </c>
      <c r="B23" s="9" t="inlineStr">
        <is>
          <t>Badezimmer</t>
        </is>
      </c>
      <c r="C23" s="3" t="inlineStr">
        <is>
          <t>Austausch eines Waschbeckens</t>
        </is>
      </c>
      <c r="D23" s="3" t="inlineStr">
        <is>
          <t>Waschbecken gerissen und undicht</t>
        </is>
      </c>
      <c r="E23" s="3" t="inlineStr">
        <is>
          <t>Sanitär Wagner</t>
        </is>
      </c>
      <c r="F23" s="9" t="inlineStr">
        <is>
          <t>SW-2026-056</t>
        </is>
      </c>
      <c r="G23" s="33" t="n">
        <v>46130</v>
      </c>
      <c r="H23" s="33" t="n">
        <v>46146</v>
      </c>
      <c r="I23" s="33" t="n">
        <v>46146</v>
      </c>
      <c r="J23" s="34" t="n">
        <v>220</v>
      </c>
      <c r="K23" s="34" t="n">
        <v>340</v>
      </c>
      <c r="L23" s="34" t="n">
        <v>20</v>
      </c>
      <c r="M23" s="35" t="n">
        <v>0.19</v>
      </c>
      <c r="N23" s="36">
        <f>IF(COUNTA(A23:M23)=0,"",SUM(J23:L23)*(1+M23))</f>
        <v/>
      </c>
      <c r="O23" s="37" t="n">
        <v>0</v>
      </c>
      <c r="P23" s="34" t="n">
        <v>0</v>
      </c>
      <c r="Q23" s="36">
        <f>IF(OR(O23="",P23=""),"",O23*P23)</f>
        <v/>
      </c>
      <c r="R23" s="35" t="n">
        <v>0.75</v>
      </c>
      <c r="S23" s="36">
        <f>IF(OR(N23="",R23=""),"",N23*R23)</f>
        <v/>
      </c>
      <c r="T23" s="36">
        <f>IF(OR(N23="",S23=""),"",N23-S23)</f>
        <v/>
      </c>
      <c r="U23" s="9" t="inlineStr">
        <is>
          <t>Handwerker</t>
        </is>
      </c>
      <c r="V23" s="9" t="inlineStr">
        <is>
          <t>Ja</t>
        </is>
      </c>
      <c r="W23" s="3" t="inlineStr">
        <is>
          <t>Beispiel: Stefan Wagner, Frankfurt</t>
        </is>
      </c>
      <c r="X23" s="15">
        <f>IF(E23="","",IFERROR(VLOOKUP(E23,'Lieferanten &amp; Sätze'!$A$4:$B$103,2,FALSE),"Nicht hinterlegt"))</f>
        <v/>
      </c>
    </row>
    <row r="24">
      <c r="A24" s="9" t="n">
        <v>6</v>
      </c>
      <c r="B24" s="9" t="inlineStr">
        <is>
          <t>Wohnungstür</t>
        </is>
      </c>
      <c r="C24" s="3" t="inlineStr">
        <is>
          <t>Reparatur der Wohnungstür</t>
        </is>
      </c>
      <c r="D24" s="3" t="inlineStr">
        <is>
          <t>Schloss und Türblatt beschädigt</t>
        </is>
      </c>
      <c r="E24" s="3" t="inlineStr">
        <is>
          <t>Schreinerei Becker</t>
        </is>
      </c>
      <c r="F24" s="9" t="inlineStr">
        <is>
          <t>SB-2026-142</t>
        </is>
      </c>
      <c r="G24" s="33" t="n">
        <v>46143</v>
      </c>
      <c r="H24" s="33" t="n">
        <v>46154</v>
      </c>
      <c r="I24" s="33" t="n">
        <v>46154</v>
      </c>
      <c r="J24" s="34" t="n">
        <v>390</v>
      </c>
      <c r="K24" s="34" t="n">
        <v>530</v>
      </c>
      <c r="L24" s="34" t="n">
        <v>15</v>
      </c>
      <c r="M24" s="35" t="n">
        <v>0.19</v>
      </c>
      <c r="N24" s="36">
        <f>IF(COUNTA(A24:M24)=0,"",SUM(J24:L24)*(1+M24))</f>
        <v/>
      </c>
      <c r="O24" s="37" t="n">
        <v>1</v>
      </c>
      <c r="P24" s="34" t="n">
        <v>20</v>
      </c>
      <c r="Q24" s="36">
        <f>IF(OR(O24="",P24=""),"",O24*P24)</f>
        <v/>
      </c>
      <c r="R24" s="35" t="n">
        <v>0.8</v>
      </c>
      <c r="S24" s="36">
        <f>IF(OR(N24="",R24=""),"",N24*R24)</f>
        <v/>
      </c>
      <c r="T24" s="36">
        <f>IF(OR(N24="",S24=""),"",N24-S24)</f>
        <v/>
      </c>
      <c r="U24" s="9" t="inlineStr">
        <is>
          <t>Handwerker</t>
        </is>
      </c>
      <c r="V24" s="9" t="inlineStr">
        <is>
          <t>Ja</t>
        </is>
      </c>
      <c r="W24" s="3" t="inlineStr">
        <is>
          <t>Beispiel: Petra Becker, Stuttgart</t>
        </is>
      </c>
      <c r="X24" s="15">
        <f>IF(E24="","",IFERROR(VLOOKUP(E24,'Lieferanten &amp; Sätze'!$A$4:$B$103,2,FALSE),"Nicht hinterlegt"))</f>
        <v/>
      </c>
    </row>
    <row r="25">
      <c r="A25" s="9" t="n">
        <v>7</v>
      </c>
      <c r="B25" s="9" t="inlineStr">
        <is>
          <t>Flur</t>
        </is>
      </c>
      <c r="C25" s="3" t="inlineStr">
        <is>
          <t>Renovierung des Flurs</t>
        </is>
      </c>
      <c r="D25" s="3" t="inlineStr">
        <is>
          <t>Abgenutzte Wandflächen und Decke</t>
        </is>
      </c>
      <c r="E25" s="3" t="inlineStr">
        <is>
          <t>Hoffmann Sanierung</t>
        </is>
      </c>
      <c r="F25" s="9" t="inlineStr">
        <is>
          <t>HS-2026-233</t>
        </is>
      </c>
      <c r="G25" s="33" t="n">
        <v>46155</v>
      </c>
      <c r="H25" s="33" t="n">
        <v>46168</v>
      </c>
      <c r="I25" s="33" t="n">
        <v>46170</v>
      </c>
      <c r="J25" s="34" t="n">
        <v>280</v>
      </c>
      <c r="K25" s="34" t="n">
        <v>650</v>
      </c>
      <c r="L25" s="34" t="n">
        <v>40</v>
      </c>
      <c r="M25" s="35" t="n">
        <v>0.19</v>
      </c>
      <c r="N25" s="36">
        <f>IF(COUNTA(A25:M25)=0,"",SUM(J25:L25)*(1+M25))</f>
        <v/>
      </c>
      <c r="O25" s="37" t="n">
        <v>5</v>
      </c>
      <c r="P25" s="34" t="n">
        <v>20</v>
      </c>
      <c r="Q25" s="36">
        <f>IF(OR(O25="",P25=""),"",O25*P25)</f>
        <v/>
      </c>
      <c r="R25" s="35" t="n">
        <v>0.7</v>
      </c>
      <c r="S25" s="36">
        <f>IF(OR(N25="",R25=""),"",N25*R25)</f>
        <v/>
      </c>
      <c r="T25" s="36">
        <f>IF(OR(N25="",S25=""),"",N25-S25)</f>
        <v/>
      </c>
      <c r="U25" s="9" t="inlineStr">
        <is>
          <t>Handwerker</t>
        </is>
      </c>
      <c r="V25" s="9" t="inlineStr">
        <is>
          <t>Nein</t>
        </is>
      </c>
      <c r="W25" s="3" t="inlineStr">
        <is>
          <t>Beispiel: Andreas Hoffmann, Düsseldorf</t>
        </is>
      </c>
      <c r="X25" s="15">
        <f>IF(E25="","",IFERROR(VLOOKUP(E25,'Lieferanten &amp; Sätze'!$A$4:$B$103,2,FALSE),"Nicht hinterlegt"))</f>
        <v/>
      </c>
    </row>
    <row r="26">
      <c r="A26" s="9" t="n">
        <v>8</v>
      </c>
      <c r="B26" s="9" t="inlineStr">
        <is>
          <t>Wohnzimmer</t>
        </is>
      </c>
      <c r="C26" s="3" t="inlineStr">
        <is>
          <t>Erneuerung der Fußleisten</t>
        </is>
      </c>
      <c r="D26" s="3" t="inlineStr">
        <is>
          <t>Fußleisten beschädigt und lose</t>
        </is>
      </c>
      <c r="E26" s="3" t="inlineStr">
        <is>
          <t>Schäfer Dienstleistungen</t>
        </is>
      </c>
      <c r="F26" s="9" t="inlineStr">
        <is>
          <t>SD-2026-065</t>
        </is>
      </c>
      <c r="G26" s="33" t="n">
        <v>46171</v>
      </c>
      <c r="H26" s="33" t="n">
        <v>46181</v>
      </c>
      <c r="I26" s="33" t="n">
        <v>46182</v>
      </c>
      <c r="J26" s="34" t="n">
        <v>150</v>
      </c>
      <c r="K26" s="34" t="n">
        <v>240</v>
      </c>
      <c r="L26" s="34" t="n">
        <v>10</v>
      </c>
      <c r="M26" s="35" t="n">
        <v>0.19</v>
      </c>
      <c r="N26" s="36">
        <f>IF(COUNTA(A26:M26)=0,"",SUM(J26:L26)*(1+M26))</f>
        <v/>
      </c>
      <c r="O26" s="37" t="n">
        <v>2</v>
      </c>
      <c r="P26" s="34" t="n">
        <v>20</v>
      </c>
      <c r="Q26" s="36">
        <f>IF(OR(O26="",P26=""),"",O26*P26)</f>
        <v/>
      </c>
      <c r="R26" s="35" t="n">
        <v>0.6</v>
      </c>
      <c r="S26" s="36">
        <f>IF(OR(N26="",R26=""),"",N26*R26)</f>
        <v/>
      </c>
      <c r="T26" s="36">
        <f>IF(OR(N26="",S26=""),"",N26-S26)</f>
        <v/>
      </c>
      <c r="U26" s="9" t="inlineStr">
        <is>
          <t>Material</t>
        </is>
      </c>
      <c r="V26" s="9" t="inlineStr">
        <is>
          <t>Ja</t>
        </is>
      </c>
      <c r="W26" s="3" t="inlineStr">
        <is>
          <t>Beispiel: Claudia Schäfer, Leipzig</t>
        </is>
      </c>
      <c r="X26" s="15">
        <f>IF(E26="","",IFERROR(VLOOKUP(E26,'Lieferanten &amp; Sätze'!$A$4:$B$103,2,FALSE),"Nicht hinterlegt"))</f>
        <v/>
      </c>
    </row>
    <row r="27">
      <c r="A27" s="9" t="n">
        <v>9</v>
      </c>
      <c r="B27" s="9" t="inlineStr">
        <is>
          <t>Kinderzimmer</t>
        </is>
      </c>
      <c r="C27" s="3" t="inlineStr">
        <is>
          <t>Malerarbeiten im Kinderzimmer</t>
        </is>
      </c>
      <c r="D27" s="3" t="inlineStr">
        <is>
          <t>Abnutzung und Kritzeleien an Wänden</t>
        </is>
      </c>
      <c r="E27" s="3" t="inlineStr">
        <is>
          <t>Bauer Innenausbau</t>
        </is>
      </c>
      <c r="F27" s="9" t="inlineStr">
        <is>
          <t>BI-2026-091</t>
        </is>
      </c>
      <c r="G27" s="33" t="n">
        <v>46181</v>
      </c>
      <c r="H27" s="33" t="n">
        <v>46191</v>
      </c>
      <c r="I27" s="33" t="n">
        <v>46192</v>
      </c>
      <c r="J27" s="34" t="n">
        <v>250</v>
      </c>
      <c r="K27" s="34" t="n">
        <v>510</v>
      </c>
      <c r="L27" s="34" t="n">
        <v>30</v>
      </c>
      <c r="M27" s="35" t="n">
        <v>0.19</v>
      </c>
      <c r="N27" s="36">
        <f>IF(COUNTA(A27:M27)=0,"",SUM(J27:L27)*(1+M27))</f>
        <v/>
      </c>
      <c r="O27" s="37" t="n">
        <v>3</v>
      </c>
      <c r="P27" s="34" t="n">
        <v>20</v>
      </c>
      <c r="Q27" s="36">
        <f>IF(OR(O27="",P27=""),"",O27*P27)</f>
        <v/>
      </c>
      <c r="R27" s="35" t="n">
        <v>0.75</v>
      </c>
      <c r="S27" s="36">
        <f>IF(OR(N27="",R27=""),"",N27*R27)</f>
        <v/>
      </c>
      <c r="T27" s="36">
        <f>IF(OR(N27="",S27=""),"",N27-S27)</f>
        <v/>
      </c>
      <c r="U27" s="9" t="inlineStr">
        <is>
          <t>Handwerker</t>
        </is>
      </c>
      <c r="V27" s="9" t="inlineStr">
        <is>
          <t>Ja</t>
        </is>
      </c>
      <c r="W27" s="3" t="inlineStr">
        <is>
          <t>Beispiel: Markus Bauer, Dresden</t>
        </is>
      </c>
      <c r="X27" s="15">
        <f>IF(E27="","",IFERROR(VLOOKUP(E27,'Lieferanten &amp; Sätze'!$A$4:$B$103,2,FALSE),"Nicht hinterlegt"))</f>
        <v/>
      </c>
    </row>
    <row r="28">
      <c r="A28" s="9" t="n"/>
      <c r="B28" s="9" t="n"/>
      <c r="C28" s="3" t="n"/>
      <c r="D28" s="3" t="n"/>
      <c r="E28" s="3" t="n"/>
      <c r="F28" s="9" t="n"/>
      <c r="G28" s="33" t="n"/>
      <c r="H28" s="33" t="n"/>
      <c r="I28" s="33" t="n"/>
      <c r="J28" s="34" t="n"/>
      <c r="K28" s="34" t="n"/>
      <c r="L28" s="34" t="n"/>
      <c r="M28" s="35" t="n"/>
      <c r="N28" s="36">
        <f>IF(COUNTA(A28:M28)=0,"",SUM(J28:L28)*(1+M28))</f>
        <v/>
      </c>
      <c r="O28" s="37" t="n"/>
      <c r="P28" s="34" t="n"/>
      <c r="Q28" s="36">
        <f>IF(OR(O28="",P28=""),"",O28*P28)</f>
        <v/>
      </c>
      <c r="R28" s="35" t="n"/>
      <c r="S28" s="36">
        <f>IF(OR(N28="",R28=""),"",N28*R28)</f>
        <v/>
      </c>
      <c r="T28" s="36">
        <f>IF(OR(N28="",S28=""),"",N28-S28)</f>
        <v/>
      </c>
      <c r="U28" s="9" t="n"/>
      <c r="V28" s="9" t="n"/>
      <c r="W28" s="3" t="n"/>
      <c r="X28" s="15">
        <f>IF(E28="","",IFERROR(VLOOKUP(E28,'Lieferanten &amp; Sätze'!$A$4:$B$103,2,FALSE),"Nicht hinterlegt"))</f>
        <v/>
      </c>
    </row>
    <row r="29">
      <c r="A29" s="9" t="n"/>
      <c r="B29" s="9" t="n"/>
      <c r="C29" s="3" t="n"/>
      <c r="D29" s="3" t="n"/>
      <c r="E29" s="3" t="n"/>
      <c r="F29" s="9" t="n"/>
      <c r="G29" s="33" t="n"/>
      <c r="H29" s="33" t="n"/>
      <c r="I29" s="33" t="n"/>
      <c r="J29" s="34" t="n"/>
      <c r="K29" s="34" t="n"/>
      <c r="L29" s="34" t="n"/>
      <c r="M29" s="35" t="n"/>
      <c r="N29" s="36">
        <f>IF(COUNTA(A29:M29)=0,"",SUM(J29:L29)*(1+M29))</f>
        <v/>
      </c>
      <c r="O29" s="37" t="n"/>
      <c r="P29" s="34" t="n"/>
      <c r="Q29" s="36">
        <f>IF(OR(O29="",P29=""),"",O29*P29)</f>
        <v/>
      </c>
      <c r="R29" s="35" t="n"/>
      <c r="S29" s="36">
        <f>IF(OR(N29="",R29=""),"",N29*R29)</f>
        <v/>
      </c>
      <c r="T29" s="36">
        <f>IF(OR(N29="",S29=""),"",N29-S29)</f>
        <v/>
      </c>
      <c r="U29" s="9" t="n"/>
      <c r="V29" s="9" t="n"/>
      <c r="W29" s="3" t="n"/>
      <c r="X29" s="15">
        <f>IF(E29="","",IFERROR(VLOOKUP(E29,'Lieferanten &amp; Sätze'!$A$4:$B$103,2,FALSE),"Nicht hinterlegt"))</f>
        <v/>
      </c>
    </row>
    <row r="30">
      <c r="A30" s="9" t="n"/>
      <c r="B30" s="9" t="n"/>
      <c r="C30" s="3" t="n"/>
      <c r="D30" s="3" t="n"/>
      <c r="E30" s="3" t="n"/>
      <c r="F30" s="9" t="n"/>
      <c r="G30" s="33" t="n"/>
      <c r="H30" s="33" t="n"/>
      <c r="I30" s="33" t="n"/>
      <c r="J30" s="34" t="n"/>
      <c r="K30" s="34" t="n"/>
      <c r="L30" s="34" t="n"/>
      <c r="M30" s="35" t="n"/>
      <c r="N30" s="36">
        <f>IF(COUNTA(A30:M30)=0,"",SUM(J30:L30)*(1+M30))</f>
        <v/>
      </c>
      <c r="O30" s="37" t="n"/>
      <c r="P30" s="34" t="n"/>
      <c r="Q30" s="36">
        <f>IF(OR(O30="",P30=""),"",O30*P30)</f>
        <v/>
      </c>
      <c r="R30" s="35" t="n"/>
      <c r="S30" s="36">
        <f>IF(OR(N30="",R30=""),"",N30*R30)</f>
        <v/>
      </c>
      <c r="T30" s="36">
        <f>IF(OR(N30="",S30=""),"",N30-S30)</f>
        <v/>
      </c>
      <c r="U30" s="9" t="n"/>
      <c r="V30" s="9" t="n"/>
      <c r="W30" s="3" t="n"/>
      <c r="X30" s="15">
        <f>IF(E30="","",IFERROR(VLOOKUP(E30,'Lieferanten &amp; Sätze'!$A$4:$B$103,2,FALSE),"Nicht hinterlegt"))</f>
        <v/>
      </c>
    </row>
    <row r="31">
      <c r="A31" s="9" t="n"/>
      <c r="B31" s="9" t="n"/>
      <c r="C31" s="3" t="n"/>
      <c r="D31" s="3" t="n"/>
      <c r="E31" s="3" t="n"/>
      <c r="F31" s="9" t="n"/>
      <c r="G31" s="33" t="n"/>
      <c r="H31" s="33" t="n"/>
      <c r="I31" s="33" t="n"/>
      <c r="J31" s="34" t="n"/>
      <c r="K31" s="34" t="n"/>
      <c r="L31" s="34" t="n"/>
      <c r="M31" s="35" t="n"/>
      <c r="N31" s="36">
        <f>IF(COUNTA(A31:M31)=0,"",SUM(J31:L31)*(1+M31))</f>
        <v/>
      </c>
      <c r="O31" s="37" t="n"/>
      <c r="P31" s="34" t="n"/>
      <c r="Q31" s="36">
        <f>IF(OR(O31="",P31=""),"",O31*P31)</f>
        <v/>
      </c>
      <c r="R31" s="35" t="n"/>
      <c r="S31" s="36">
        <f>IF(OR(N31="",R31=""),"",N31*R31)</f>
        <v/>
      </c>
      <c r="T31" s="36">
        <f>IF(OR(N31="",S31=""),"",N31-S31)</f>
        <v/>
      </c>
      <c r="U31" s="9" t="n"/>
      <c r="V31" s="9" t="n"/>
      <c r="W31" s="3" t="n"/>
      <c r="X31" s="15">
        <f>IF(E31="","",IFERROR(VLOOKUP(E31,'Lieferanten &amp; Sätze'!$A$4:$B$103,2,FALSE),"Nicht hinterlegt"))</f>
        <v/>
      </c>
    </row>
    <row r="32">
      <c r="A32" s="9" t="n"/>
      <c r="B32" s="9" t="n"/>
      <c r="C32" s="3" t="n"/>
      <c r="D32" s="3" t="n"/>
      <c r="E32" s="3" t="n"/>
      <c r="F32" s="9" t="n"/>
      <c r="G32" s="33" t="n"/>
      <c r="H32" s="33" t="n"/>
      <c r="I32" s="33" t="n"/>
      <c r="J32" s="34" t="n"/>
      <c r="K32" s="34" t="n"/>
      <c r="L32" s="34" t="n"/>
      <c r="M32" s="35" t="n"/>
      <c r="N32" s="36">
        <f>IF(COUNTA(A32:M32)=0,"",SUM(J32:L32)*(1+M32))</f>
        <v/>
      </c>
      <c r="O32" s="37" t="n"/>
      <c r="P32" s="34" t="n"/>
      <c r="Q32" s="36">
        <f>IF(OR(O32="",P32=""),"",O32*P32)</f>
        <v/>
      </c>
      <c r="R32" s="35" t="n"/>
      <c r="S32" s="36">
        <f>IF(OR(N32="",R32=""),"",N32*R32)</f>
        <v/>
      </c>
      <c r="T32" s="36">
        <f>IF(OR(N32="",S32=""),"",N32-S32)</f>
        <v/>
      </c>
      <c r="U32" s="9" t="n"/>
      <c r="V32" s="9" t="n"/>
      <c r="W32" s="3" t="n"/>
      <c r="X32" s="15">
        <f>IF(E32="","",IFERROR(VLOOKUP(E32,'Lieferanten &amp; Sätze'!$A$4:$B$103,2,FALSE),"Nicht hinterlegt"))</f>
        <v/>
      </c>
    </row>
    <row r="33">
      <c r="A33" s="9" t="n"/>
      <c r="B33" s="9" t="n"/>
      <c r="C33" s="3" t="n"/>
      <c r="D33" s="3" t="n"/>
      <c r="E33" s="3" t="n"/>
      <c r="F33" s="9" t="n"/>
      <c r="G33" s="33" t="n"/>
      <c r="H33" s="33" t="n"/>
      <c r="I33" s="33" t="n"/>
      <c r="J33" s="34" t="n"/>
      <c r="K33" s="34" t="n"/>
      <c r="L33" s="34" t="n"/>
      <c r="M33" s="35" t="n"/>
      <c r="N33" s="36">
        <f>IF(COUNTA(A33:M33)=0,"",SUM(J33:L33)*(1+M33))</f>
        <v/>
      </c>
      <c r="O33" s="37" t="n"/>
      <c r="P33" s="34" t="n"/>
      <c r="Q33" s="36">
        <f>IF(OR(O33="",P33=""),"",O33*P33)</f>
        <v/>
      </c>
      <c r="R33" s="35" t="n"/>
      <c r="S33" s="36">
        <f>IF(OR(N33="",R33=""),"",N33*R33)</f>
        <v/>
      </c>
      <c r="T33" s="36">
        <f>IF(OR(N33="",S33=""),"",N33-S33)</f>
        <v/>
      </c>
      <c r="U33" s="9" t="n"/>
      <c r="V33" s="9" t="n"/>
      <c r="W33" s="3" t="n"/>
      <c r="X33" s="15">
        <f>IF(E33="","",IFERROR(VLOOKUP(E33,'Lieferanten &amp; Sätze'!$A$4:$B$103,2,FALSE),"Nicht hinterlegt"))</f>
        <v/>
      </c>
    </row>
    <row r="34">
      <c r="A34" s="9" t="n"/>
      <c r="B34" s="9" t="n"/>
      <c r="C34" s="3" t="n"/>
      <c r="D34" s="3" t="n"/>
      <c r="E34" s="3" t="n"/>
      <c r="F34" s="9" t="n"/>
      <c r="G34" s="33" t="n"/>
      <c r="H34" s="33" t="n"/>
      <c r="I34" s="33" t="n"/>
      <c r="J34" s="34" t="n"/>
      <c r="K34" s="34" t="n"/>
      <c r="L34" s="34" t="n"/>
      <c r="M34" s="35" t="n"/>
      <c r="N34" s="36">
        <f>IF(COUNTA(A34:M34)=0,"",SUM(J34:L34)*(1+M34))</f>
        <v/>
      </c>
      <c r="O34" s="37" t="n"/>
      <c r="P34" s="34" t="n"/>
      <c r="Q34" s="36">
        <f>IF(OR(O34="",P34=""),"",O34*P34)</f>
        <v/>
      </c>
      <c r="R34" s="35" t="n"/>
      <c r="S34" s="36">
        <f>IF(OR(N34="",R34=""),"",N34*R34)</f>
        <v/>
      </c>
      <c r="T34" s="36">
        <f>IF(OR(N34="",S34=""),"",N34-S34)</f>
        <v/>
      </c>
      <c r="U34" s="9" t="n"/>
      <c r="V34" s="9" t="n"/>
      <c r="W34" s="3" t="n"/>
      <c r="X34" s="15">
        <f>IF(E34="","",IFERROR(VLOOKUP(E34,'Lieferanten &amp; Sätze'!$A$4:$B$103,2,FALSE),"Nicht hinterlegt"))</f>
        <v/>
      </c>
    </row>
    <row r="35">
      <c r="A35" s="9" t="n"/>
      <c r="B35" s="9" t="n"/>
      <c r="C35" s="3" t="n"/>
      <c r="D35" s="3" t="n"/>
      <c r="E35" s="3" t="n"/>
      <c r="F35" s="9" t="n"/>
      <c r="G35" s="33" t="n"/>
      <c r="H35" s="33" t="n"/>
      <c r="I35" s="33" t="n"/>
      <c r="J35" s="34" t="n"/>
      <c r="K35" s="34" t="n"/>
      <c r="L35" s="34" t="n"/>
      <c r="M35" s="35" t="n"/>
      <c r="N35" s="36">
        <f>IF(COUNTA(A35:M35)=0,"",SUM(J35:L35)*(1+M35))</f>
        <v/>
      </c>
      <c r="O35" s="37" t="n"/>
      <c r="P35" s="34" t="n"/>
      <c r="Q35" s="36">
        <f>IF(OR(O35="",P35=""),"",O35*P35)</f>
        <v/>
      </c>
      <c r="R35" s="35" t="n"/>
      <c r="S35" s="36">
        <f>IF(OR(N35="",R35=""),"",N35*R35)</f>
        <v/>
      </c>
      <c r="T35" s="36">
        <f>IF(OR(N35="",S35=""),"",N35-S35)</f>
        <v/>
      </c>
      <c r="U35" s="9" t="n"/>
      <c r="V35" s="9" t="n"/>
      <c r="W35" s="3" t="n"/>
      <c r="X35" s="15">
        <f>IF(E35="","",IFERROR(VLOOKUP(E35,'Lieferanten &amp; Sätze'!$A$4:$B$103,2,FALSE),"Nicht hinterlegt"))</f>
        <v/>
      </c>
    </row>
    <row r="36">
      <c r="A36" s="9" t="n"/>
      <c r="B36" s="9" t="n"/>
      <c r="C36" s="3" t="n"/>
      <c r="D36" s="3" t="n"/>
      <c r="E36" s="3" t="n"/>
      <c r="F36" s="9" t="n"/>
      <c r="G36" s="33" t="n"/>
      <c r="H36" s="33" t="n"/>
      <c r="I36" s="33" t="n"/>
      <c r="J36" s="34" t="n"/>
      <c r="K36" s="34" t="n"/>
      <c r="L36" s="34" t="n"/>
      <c r="M36" s="35" t="n"/>
      <c r="N36" s="36">
        <f>IF(COUNTA(A36:M36)=0,"",SUM(J36:L36)*(1+M36))</f>
        <v/>
      </c>
      <c r="O36" s="37" t="n"/>
      <c r="P36" s="34" t="n"/>
      <c r="Q36" s="36">
        <f>IF(OR(O36="",P36=""),"",O36*P36)</f>
        <v/>
      </c>
      <c r="R36" s="35" t="n"/>
      <c r="S36" s="36">
        <f>IF(OR(N36="",R36=""),"",N36*R36)</f>
        <v/>
      </c>
      <c r="T36" s="36">
        <f>IF(OR(N36="",S36=""),"",N36-S36)</f>
        <v/>
      </c>
      <c r="U36" s="9" t="n"/>
      <c r="V36" s="9" t="n"/>
      <c r="W36" s="3" t="n"/>
      <c r="X36" s="15">
        <f>IF(E36="","",IFERROR(VLOOKUP(E36,'Lieferanten &amp; Sätze'!$A$4:$B$103,2,FALSE),"Nicht hinterlegt"))</f>
        <v/>
      </c>
    </row>
    <row r="37">
      <c r="A37" s="9" t="n"/>
      <c r="B37" s="9" t="n"/>
      <c r="C37" s="3" t="n"/>
      <c r="D37" s="3" t="n"/>
      <c r="E37" s="3" t="n"/>
      <c r="F37" s="9" t="n"/>
      <c r="G37" s="33" t="n"/>
      <c r="H37" s="33" t="n"/>
      <c r="I37" s="33" t="n"/>
      <c r="J37" s="34" t="n"/>
      <c r="K37" s="34" t="n"/>
      <c r="L37" s="34" t="n"/>
      <c r="M37" s="35" t="n"/>
      <c r="N37" s="36">
        <f>IF(COUNTA(A37:M37)=0,"",SUM(J37:L37)*(1+M37))</f>
        <v/>
      </c>
      <c r="O37" s="37" t="n"/>
      <c r="P37" s="34" t="n"/>
      <c r="Q37" s="36">
        <f>IF(OR(O37="",P37=""),"",O37*P37)</f>
        <v/>
      </c>
      <c r="R37" s="35" t="n"/>
      <c r="S37" s="36">
        <f>IF(OR(N37="",R37=""),"",N37*R37)</f>
        <v/>
      </c>
      <c r="T37" s="36">
        <f>IF(OR(N37="",S37=""),"",N37-S37)</f>
        <v/>
      </c>
      <c r="U37" s="9" t="n"/>
      <c r="V37" s="9" t="n"/>
      <c r="W37" s="3" t="n"/>
      <c r="X37" s="15">
        <f>IF(E37="","",IFERROR(VLOOKUP(E37,'Lieferanten &amp; Sätze'!$A$4:$B$103,2,FALSE),"Nicht hinterlegt"))</f>
        <v/>
      </c>
    </row>
    <row r="38">
      <c r="A38" s="9" t="n"/>
      <c r="B38" s="9" t="n"/>
      <c r="C38" s="3" t="n"/>
      <c r="D38" s="3" t="n"/>
      <c r="E38" s="3" t="n"/>
      <c r="F38" s="9" t="n"/>
      <c r="G38" s="33" t="n"/>
      <c r="H38" s="33" t="n"/>
      <c r="I38" s="33" t="n"/>
      <c r="J38" s="34" t="n"/>
      <c r="K38" s="34" t="n"/>
      <c r="L38" s="34" t="n"/>
      <c r="M38" s="35" t="n"/>
      <c r="N38" s="36">
        <f>IF(COUNTA(A38:M38)=0,"",SUM(J38:L38)*(1+M38))</f>
        <v/>
      </c>
      <c r="O38" s="37" t="n"/>
      <c r="P38" s="34" t="n"/>
      <c r="Q38" s="36">
        <f>IF(OR(O38="",P38=""),"",O38*P38)</f>
        <v/>
      </c>
      <c r="R38" s="35" t="n"/>
      <c r="S38" s="36">
        <f>IF(OR(N38="",R38=""),"",N38*R38)</f>
        <v/>
      </c>
      <c r="T38" s="36">
        <f>IF(OR(N38="",S38=""),"",N38-S38)</f>
        <v/>
      </c>
      <c r="U38" s="9" t="n"/>
      <c r="V38" s="9" t="n"/>
      <c r="W38" s="3" t="n"/>
      <c r="X38" s="15">
        <f>IF(E38="","",IFERROR(VLOOKUP(E38,'Lieferanten &amp; Sätze'!$A$4:$B$103,2,FALSE),"Nicht hinterlegt"))</f>
        <v/>
      </c>
    </row>
    <row r="39">
      <c r="A39" s="9" t="n"/>
      <c r="B39" s="9" t="n"/>
      <c r="C39" s="3" t="n"/>
      <c r="D39" s="3" t="n"/>
      <c r="E39" s="3" t="n"/>
      <c r="F39" s="9" t="n"/>
      <c r="G39" s="33" t="n"/>
      <c r="H39" s="33" t="n"/>
      <c r="I39" s="33" t="n"/>
      <c r="J39" s="34" t="n"/>
      <c r="K39" s="34" t="n"/>
      <c r="L39" s="34" t="n"/>
      <c r="M39" s="35" t="n"/>
      <c r="N39" s="36">
        <f>IF(COUNTA(A39:M39)=0,"",SUM(J39:L39)*(1+M39))</f>
        <v/>
      </c>
      <c r="O39" s="37" t="n"/>
      <c r="P39" s="34" t="n"/>
      <c r="Q39" s="36">
        <f>IF(OR(O39="",P39=""),"",O39*P39)</f>
        <v/>
      </c>
      <c r="R39" s="35" t="n"/>
      <c r="S39" s="36">
        <f>IF(OR(N39="",R39=""),"",N39*R39)</f>
        <v/>
      </c>
      <c r="T39" s="36">
        <f>IF(OR(N39="",S39=""),"",N39-S39)</f>
        <v/>
      </c>
      <c r="U39" s="9" t="n"/>
      <c r="V39" s="9" t="n"/>
      <c r="W39" s="3" t="n"/>
      <c r="X39" s="15">
        <f>IF(E39="","",IFERROR(VLOOKUP(E39,'Lieferanten &amp; Sätze'!$A$4:$B$103,2,FALSE),"Nicht hinterlegt"))</f>
        <v/>
      </c>
    </row>
    <row r="40">
      <c r="A40" s="9" t="n"/>
      <c r="B40" s="9" t="n"/>
      <c r="C40" s="3" t="n"/>
      <c r="D40" s="3" t="n"/>
      <c r="E40" s="3" t="n"/>
      <c r="F40" s="9" t="n"/>
      <c r="G40" s="33" t="n"/>
      <c r="H40" s="33" t="n"/>
      <c r="I40" s="33" t="n"/>
      <c r="J40" s="34" t="n"/>
      <c r="K40" s="34" t="n"/>
      <c r="L40" s="34" t="n"/>
      <c r="M40" s="35" t="n"/>
      <c r="N40" s="36">
        <f>IF(COUNTA(A40:M40)=0,"",SUM(J40:L40)*(1+M40))</f>
        <v/>
      </c>
      <c r="O40" s="37" t="n"/>
      <c r="P40" s="34" t="n"/>
      <c r="Q40" s="36">
        <f>IF(OR(O40="",P40=""),"",O40*P40)</f>
        <v/>
      </c>
      <c r="R40" s="35" t="n"/>
      <c r="S40" s="36">
        <f>IF(OR(N40="",R40=""),"",N40*R40)</f>
        <v/>
      </c>
      <c r="T40" s="36">
        <f>IF(OR(N40="",S40=""),"",N40-S40)</f>
        <v/>
      </c>
      <c r="U40" s="9" t="n"/>
      <c r="V40" s="9" t="n"/>
      <c r="W40" s="3" t="n"/>
      <c r="X40" s="15">
        <f>IF(E40="","",IFERROR(VLOOKUP(E40,'Lieferanten &amp; Sätze'!$A$4:$B$103,2,FALSE),"Nicht hinterlegt"))</f>
        <v/>
      </c>
    </row>
    <row r="41">
      <c r="A41" s="9" t="n"/>
      <c r="B41" s="9" t="n"/>
      <c r="C41" s="3" t="n"/>
      <c r="D41" s="3" t="n"/>
      <c r="E41" s="3" t="n"/>
      <c r="F41" s="9" t="n"/>
      <c r="G41" s="33" t="n"/>
      <c r="H41" s="33" t="n"/>
      <c r="I41" s="33" t="n"/>
      <c r="J41" s="34" t="n"/>
      <c r="K41" s="34" t="n"/>
      <c r="L41" s="34" t="n"/>
      <c r="M41" s="35" t="n"/>
      <c r="N41" s="36">
        <f>IF(COUNTA(A41:M41)=0,"",SUM(J41:L41)*(1+M41))</f>
        <v/>
      </c>
      <c r="O41" s="37" t="n"/>
      <c r="P41" s="34" t="n"/>
      <c r="Q41" s="36">
        <f>IF(OR(O41="",P41=""),"",O41*P41)</f>
        <v/>
      </c>
      <c r="R41" s="35" t="n"/>
      <c r="S41" s="36">
        <f>IF(OR(N41="",R41=""),"",N41*R41)</f>
        <v/>
      </c>
      <c r="T41" s="36">
        <f>IF(OR(N41="",S41=""),"",N41-S41)</f>
        <v/>
      </c>
      <c r="U41" s="9" t="n"/>
      <c r="V41" s="9" t="n"/>
      <c r="W41" s="3" t="n"/>
      <c r="X41" s="15">
        <f>IF(E41="","",IFERROR(VLOOKUP(E41,'Lieferanten &amp; Sätze'!$A$4:$B$103,2,FALSE),"Nicht hinterlegt"))</f>
        <v/>
      </c>
    </row>
    <row r="42">
      <c r="A42" s="9" t="n"/>
      <c r="B42" s="9" t="n"/>
      <c r="C42" s="3" t="n"/>
      <c r="D42" s="3" t="n"/>
      <c r="E42" s="3" t="n"/>
      <c r="F42" s="9" t="n"/>
      <c r="G42" s="33" t="n"/>
      <c r="H42" s="33" t="n"/>
      <c r="I42" s="33" t="n"/>
      <c r="J42" s="34" t="n"/>
      <c r="K42" s="34" t="n"/>
      <c r="L42" s="34" t="n"/>
      <c r="M42" s="35" t="n"/>
      <c r="N42" s="36">
        <f>IF(COUNTA(A42:M42)=0,"",SUM(J42:L42)*(1+M42))</f>
        <v/>
      </c>
      <c r="O42" s="37" t="n"/>
      <c r="P42" s="34" t="n"/>
      <c r="Q42" s="36">
        <f>IF(OR(O42="",P42=""),"",O42*P42)</f>
        <v/>
      </c>
      <c r="R42" s="35" t="n"/>
      <c r="S42" s="36">
        <f>IF(OR(N42="",R42=""),"",N42*R42)</f>
        <v/>
      </c>
      <c r="T42" s="36">
        <f>IF(OR(N42="",S42=""),"",N42-S42)</f>
        <v/>
      </c>
      <c r="U42" s="9" t="n"/>
      <c r="V42" s="9" t="n"/>
      <c r="W42" s="3" t="n"/>
      <c r="X42" s="15">
        <f>IF(E42="","",IFERROR(VLOOKUP(E42,'Lieferanten &amp; Sätze'!$A$4:$B$103,2,FALSE),"Nicht hinterlegt"))</f>
        <v/>
      </c>
    </row>
    <row r="43">
      <c r="A43" s="9" t="n"/>
      <c r="B43" s="9" t="n"/>
      <c r="C43" s="3" t="n"/>
      <c r="D43" s="3" t="n"/>
      <c r="E43" s="3" t="n"/>
      <c r="F43" s="9" t="n"/>
      <c r="G43" s="33" t="n"/>
      <c r="H43" s="33" t="n"/>
      <c r="I43" s="33" t="n"/>
      <c r="J43" s="34" t="n"/>
      <c r="K43" s="34" t="n"/>
      <c r="L43" s="34" t="n"/>
      <c r="M43" s="35" t="n"/>
      <c r="N43" s="36">
        <f>IF(COUNTA(A43:M43)=0,"",SUM(J43:L43)*(1+M43))</f>
        <v/>
      </c>
      <c r="O43" s="37" t="n"/>
      <c r="P43" s="34" t="n"/>
      <c r="Q43" s="36">
        <f>IF(OR(O43="",P43=""),"",O43*P43)</f>
        <v/>
      </c>
      <c r="R43" s="35" t="n"/>
      <c r="S43" s="36">
        <f>IF(OR(N43="",R43=""),"",N43*R43)</f>
        <v/>
      </c>
      <c r="T43" s="36">
        <f>IF(OR(N43="",S43=""),"",N43-S43)</f>
        <v/>
      </c>
      <c r="U43" s="9" t="n"/>
      <c r="V43" s="9" t="n"/>
      <c r="W43" s="3" t="n"/>
      <c r="X43" s="15">
        <f>IF(E43="","",IFERROR(VLOOKUP(E43,'Lieferanten &amp; Sätze'!$A$4:$B$103,2,FALSE),"Nicht hinterlegt"))</f>
        <v/>
      </c>
    </row>
    <row r="44">
      <c r="A44" s="9" t="n"/>
      <c r="B44" s="9" t="n"/>
      <c r="C44" s="3" t="n"/>
      <c r="D44" s="3" t="n"/>
      <c r="E44" s="3" t="n"/>
      <c r="F44" s="9" t="n"/>
      <c r="G44" s="33" t="n"/>
      <c r="H44" s="33" t="n"/>
      <c r="I44" s="33" t="n"/>
      <c r="J44" s="34" t="n"/>
      <c r="K44" s="34" t="n"/>
      <c r="L44" s="34" t="n"/>
      <c r="M44" s="35" t="n"/>
      <c r="N44" s="36">
        <f>IF(COUNTA(A44:M44)=0,"",SUM(J44:L44)*(1+M44))</f>
        <v/>
      </c>
      <c r="O44" s="37" t="n"/>
      <c r="P44" s="34" t="n"/>
      <c r="Q44" s="36">
        <f>IF(OR(O44="",P44=""),"",O44*P44)</f>
        <v/>
      </c>
      <c r="R44" s="35" t="n"/>
      <c r="S44" s="36">
        <f>IF(OR(N44="",R44=""),"",N44*R44)</f>
        <v/>
      </c>
      <c r="T44" s="36">
        <f>IF(OR(N44="",S44=""),"",N44-S44)</f>
        <v/>
      </c>
      <c r="U44" s="9" t="n"/>
      <c r="V44" s="9" t="n"/>
      <c r="W44" s="3" t="n"/>
      <c r="X44" s="15">
        <f>IF(E44="","",IFERROR(VLOOKUP(E44,'Lieferanten &amp; Sätze'!$A$4:$B$103,2,FALSE),"Nicht hinterlegt"))</f>
        <v/>
      </c>
    </row>
    <row r="45">
      <c r="A45" s="9" t="n"/>
      <c r="B45" s="9" t="n"/>
      <c r="C45" s="3" t="n"/>
      <c r="D45" s="3" t="n"/>
      <c r="E45" s="3" t="n"/>
      <c r="F45" s="9" t="n"/>
      <c r="G45" s="33" t="n"/>
      <c r="H45" s="33" t="n"/>
      <c r="I45" s="33" t="n"/>
      <c r="J45" s="34" t="n"/>
      <c r="K45" s="34" t="n"/>
      <c r="L45" s="34" t="n"/>
      <c r="M45" s="35" t="n"/>
      <c r="N45" s="36">
        <f>IF(COUNTA(A45:M45)=0,"",SUM(J45:L45)*(1+M45))</f>
        <v/>
      </c>
      <c r="O45" s="37" t="n"/>
      <c r="P45" s="34" t="n"/>
      <c r="Q45" s="36">
        <f>IF(OR(O45="",P45=""),"",O45*P45)</f>
        <v/>
      </c>
      <c r="R45" s="35" t="n"/>
      <c r="S45" s="36">
        <f>IF(OR(N45="",R45=""),"",N45*R45)</f>
        <v/>
      </c>
      <c r="T45" s="36">
        <f>IF(OR(N45="",S45=""),"",N45-S45)</f>
        <v/>
      </c>
      <c r="U45" s="9" t="n"/>
      <c r="V45" s="9" t="n"/>
      <c r="W45" s="3" t="n"/>
      <c r="X45" s="15">
        <f>IF(E45="","",IFERROR(VLOOKUP(E45,'Lieferanten &amp; Sätze'!$A$4:$B$103,2,FALSE),"Nicht hinterlegt"))</f>
        <v/>
      </c>
    </row>
    <row r="46">
      <c r="A46" s="9" t="n"/>
      <c r="B46" s="9" t="n"/>
      <c r="C46" s="3" t="n"/>
      <c r="D46" s="3" t="n"/>
      <c r="E46" s="3" t="n"/>
      <c r="F46" s="9" t="n"/>
      <c r="G46" s="33" t="n"/>
      <c r="H46" s="33" t="n"/>
      <c r="I46" s="33" t="n"/>
      <c r="J46" s="34" t="n"/>
      <c r="K46" s="34" t="n"/>
      <c r="L46" s="34" t="n"/>
      <c r="M46" s="35" t="n"/>
      <c r="N46" s="36">
        <f>IF(COUNTA(A46:M46)=0,"",SUM(J46:L46)*(1+M46))</f>
        <v/>
      </c>
      <c r="O46" s="37" t="n"/>
      <c r="P46" s="34" t="n"/>
      <c r="Q46" s="36">
        <f>IF(OR(O46="",P46=""),"",O46*P46)</f>
        <v/>
      </c>
      <c r="R46" s="35" t="n"/>
      <c r="S46" s="36">
        <f>IF(OR(N46="",R46=""),"",N46*R46)</f>
        <v/>
      </c>
      <c r="T46" s="36">
        <f>IF(OR(N46="",S46=""),"",N46-S46)</f>
        <v/>
      </c>
      <c r="U46" s="9" t="n"/>
      <c r="V46" s="9" t="n"/>
      <c r="W46" s="3" t="n"/>
      <c r="X46" s="15">
        <f>IF(E46="","",IFERROR(VLOOKUP(E46,'Lieferanten &amp; Sätze'!$A$4:$B$103,2,FALSE),"Nicht hinterlegt"))</f>
        <v/>
      </c>
    </row>
    <row r="47">
      <c r="A47" s="9" t="n"/>
      <c r="B47" s="9" t="n"/>
      <c r="C47" s="3" t="n"/>
      <c r="D47" s="3" t="n"/>
      <c r="E47" s="3" t="n"/>
      <c r="F47" s="9" t="n"/>
      <c r="G47" s="33" t="n"/>
      <c r="H47" s="33" t="n"/>
      <c r="I47" s="33" t="n"/>
      <c r="J47" s="34" t="n"/>
      <c r="K47" s="34" t="n"/>
      <c r="L47" s="34" t="n"/>
      <c r="M47" s="35" t="n"/>
      <c r="N47" s="36">
        <f>IF(COUNTA(A47:M47)=0,"",SUM(J47:L47)*(1+M47))</f>
        <v/>
      </c>
      <c r="O47" s="37" t="n"/>
      <c r="P47" s="34" t="n"/>
      <c r="Q47" s="36">
        <f>IF(OR(O47="",P47=""),"",O47*P47)</f>
        <v/>
      </c>
      <c r="R47" s="35" t="n"/>
      <c r="S47" s="36">
        <f>IF(OR(N47="",R47=""),"",N47*R47)</f>
        <v/>
      </c>
      <c r="T47" s="36">
        <f>IF(OR(N47="",S47=""),"",N47-S47)</f>
        <v/>
      </c>
      <c r="U47" s="9" t="n"/>
      <c r="V47" s="9" t="n"/>
      <c r="W47" s="3" t="n"/>
      <c r="X47" s="15">
        <f>IF(E47="","",IFERROR(VLOOKUP(E47,'Lieferanten &amp; Sätze'!$A$4:$B$103,2,FALSE),"Nicht hinterlegt"))</f>
        <v/>
      </c>
    </row>
    <row r="48">
      <c r="A48" s="9" t="n"/>
      <c r="B48" s="9" t="n"/>
      <c r="C48" s="3" t="n"/>
      <c r="D48" s="3" t="n"/>
      <c r="E48" s="3" t="n"/>
      <c r="F48" s="9" t="n"/>
      <c r="G48" s="33" t="n"/>
      <c r="H48" s="33" t="n"/>
      <c r="I48" s="33" t="n"/>
      <c r="J48" s="34" t="n"/>
      <c r="K48" s="34" t="n"/>
      <c r="L48" s="34" t="n"/>
      <c r="M48" s="35" t="n"/>
      <c r="N48" s="36">
        <f>IF(COUNTA(A48:M48)=0,"",SUM(J48:L48)*(1+M48))</f>
        <v/>
      </c>
      <c r="O48" s="37" t="n"/>
      <c r="P48" s="34" t="n"/>
      <c r="Q48" s="36">
        <f>IF(OR(O48="",P48=""),"",O48*P48)</f>
        <v/>
      </c>
      <c r="R48" s="35" t="n"/>
      <c r="S48" s="36">
        <f>IF(OR(N48="",R48=""),"",N48*R48)</f>
        <v/>
      </c>
      <c r="T48" s="36">
        <f>IF(OR(N48="",S48=""),"",N48-S48)</f>
        <v/>
      </c>
      <c r="U48" s="9" t="n"/>
      <c r="V48" s="9" t="n"/>
      <c r="W48" s="3" t="n"/>
      <c r="X48" s="15">
        <f>IF(E48="","",IFERROR(VLOOKUP(E48,'Lieferanten &amp; Sätze'!$A$4:$B$103,2,FALSE),"Nicht hinterlegt"))</f>
        <v/>
      </c>
    </row>
    <row r="49">
      <c r="A49" s="9" t="n"/>
      <c r="B49" s="9" t="n"/>
      <c r="C49" s="3" t="n"/>
      <c r="D49" s="3" t="n"/>
      <c r="E49" s="3" t="n"/>
      <c r="F49" s="9" t="n"/>
      <c r="G49" s="33" t="n"/>
      <c r="H49" s="33" t="n"/>
      <c r="I49" s="33" t="n"/>
      <c r="J49" s="34" t="n"/>
      <c r="K49" s="34" t="n"/>
      <c r="L49" s="34" t="n"/>
      <c r="M49" s="35" t="n"/>
      <c r="N49" s="36">
        <f>IF(COUNTA(A49:M49)=0,"",SUM(J49:L49)*(1+M49))</f>
        <v/>
      </c>
      <c r="O49" s="37" t="n"/>
      <c r="P49" s="34" t="n"/>
      <c r="Q49" s="36">
        <f>IF(OR(O49="",P49=""),"",O49*P49)</f>
        <v/>
      </c>
      <c r="R49" s="35" t="n"/>
      <c r="S49" s="36">
        <f>IF(OR(N49="",R49=""),"",N49*R49)</f>
        <v/>
      </c>
      <c r="T49" s="36">
        <f>IF(OR(N49="",S49=""),"",N49-S49)</f>
        <v/>
      </c>
      <c r="U49" s="9" t="n"/>
      <c r="V49" s="9" t="n"/>
      <c r="W49" s="3" t="n"/>
      <c r="X49" s="15">
        <f>IF(E49="","",IFERROR(VLOOKUP(E49,'Lieferanten &amp; Sätze'!$A$4:$B$103,2,FALSE),"Nicht hinterlegt"))</f>
        <v/>
      </c>
    </row>
    <row r="50">
      <c r="A50" s="9" t="n"/>
      <c r="B50" s="9" t="n"/>
      <c r="C50" s="3" t="n"/>
      <c r="D50" s="3" t="n"/>
      <c r="E50" s="3" t="n"/>
      <c r="F50" s="9" t="n"/>
      <c r="G50" s="33" t="n"/>
      <c r="H50" s="33" t="n"/>
      <c r="I50" s="33" t="n"/>
      <c r="J50" s="34" t="n"/>
      <c r="K50" s="34" t="n"/>
      <c r="L50" s="34" t="n"/>
      <c r="M50" s="35" t="n"/>
      <c r="N50" s="36">
        <f>IF(COUNTA(A50:M50)=0,"",SUM(J50:L50)*(1+M50))</f>
        <v/>
      </c>
      <c r="O50" s="37" t="n"/>
      <c r="P50" s="34" t="n"/>
      <c r="Q50" s="36">
        <f>IF(OR(O50="",P50=""),"",O50*P50)</f>
        <v/>
      </c>
      <c r="R50" s="35" t="n"/>
      <c r="S50" s="36">
        <f>IF(OR(N50="",R50=""),"",N50*R50)</f>
        <v/>
      </c>
      <c r="T50" s="36">
        <f>IF(OR(N50="",S50=""),"",N50-S50)</f>
        <v/>
      </c>
      <c r="U50" s="9" t="n"/>
      <c r="V50" s="9" t="n"/>
      <c r="W50" s="3" t="n"/>
      <c r="X50" s="15">
        <f>IF(E50="","",IFERROR(VLOOKUP(E50,'Lieferanten &amp; Sätze'!$A$4:$B$103,2,FALSE),"Nicht hinterlegt"))</f>
        <v/>
      </c>
    </row>
    <row r="51">
      <c r="A51" s="9" t="n"/>
      <c r="B51" s="9" t="n"/>
      <c r="C51" s="3" t="n"/>
      <c r="D51" s="3" t="n"/>
      <c r="E51" s="3" t="n"/>
      <c r="F51" s="9" t="n"/>
      <c r="G51" s="33" t="n"/>
      <c r="H51" s="33" t="n"/>
      <c r="I51" s="33" t="n"/>
      <c r="J51" s="34" t="n"/>
      <c r="K51" s="34" t="n"/>
      <c r="L51" s="34" t="n"/>
      <c r="M51" s="35" t="n"/>
      <c r="N51" s="36">
        <f>IF(COUNTA(A51:M51)=0,"",SUM(J51:L51)*(1+M51))</f>
        <v/>
      </c>
      <c r="O51" s="37" t="n"/>
      <c r="P51" s="34" t="n"/>
      <c r="Q51" s="36">
        <f>IF(OR(O51="",P51=""),"",O51*P51)</f>
        <v/>
      </c>
      <c r="R51" s="35" t="n"/>
      <c r="S51" s="36">
        <f>IF(OR(N51="",R51=""),"",N51*R51)</f>
        <v/>
      </c>
      <c r="T51" s="36">
        <f>IF(OR(N51="",S51=""),"",N51-S51)</f>
        <v/>
      </c>
      <c r="U51" s="9" t="n"/>
      <c r="V51" s="9" t="n"/>
      <c r="W51" s="3" t="n"/>
      <c r="X51" s="15">
        <f>IF(E51="","",IFERROR(VLOOKUP(E51,'Lieferanten &amp; Sätze'!$A$4:$B$103,2,FALSE),"Nicht hinterlegt"))</f>
        <v/>
      </c>
    </row>
    <row r="52">
      <c r="A52" s="9" t="n"/>
      <c r="B52" s="9" t="n"/>
      <c r="C52" s="3" t="n"/>
      <c r="D52" s="3" t="n"/>
      <c r="E52" s="3" t="n"/>
      <c r="F52" s="9" t="n"/>
      <c r="G52" s="33" t="n"/>
      <c r="H52" s="33" t="n"/>
      <c r="I52" s="33" t="n"/>
      <c r="J52" s="34" t="n"/>
      <c r="K52" s="34" t="n"/>
      <c r="L52" s="34" t="n"/>
      <c r="M52" s="35" t="n"/>
      <c r="N52" s="36">
        <f>IF(COUNTA(A52:M52)=0,"",SUM(J52:L52)*(1+M52))</f>
        <v/>
      </c>
      <c r="O52" s="37" t="n"/>
      <c r="P52" s="34" t="n"/>
      <c r="Q52" s="36">
        <f>IF(OR(O52="",P52=""),"",O52*P52)</f>
        <v/>
      </c>
      <c r="R52" s="35" t="n"/>
      <c r="S52" s="36">
        <f>IF(OR(N52="",R52=""),"",N52*R52)</f>
        <v/>
      </c>
      <c r="T52" s="36">
        <f>IF(OR(N52="",S52=""),"",N52-S52)</f>
        <v/>
      </c>
      <c r="U52" s="9" t="n"/>
      <c r="V52" s="9" t="n"/>
      <c r="W52" s="3" t="n"/>
      <c r="X52" s="15">
        <f>IF(E52="","",IFERROR(VLOOKUP(E52,'Lieferanten &amp; Sätze'!$A$4:$B$103,2,FALSE),"Nicht hinterlegt"))</f>
        <v/>
      </c>
    </row>
    <row r="53">
      <c r="A53" s="9" t="n"/>
      <c r="B53" s="9" t="n"/>
      <c r="C53" s="3" t="n"/>
      <c r="D53" s="3" t="n"/>
      <c r="E53" s="3" t="n"/>
      <c r="F53" s="9" t="n"/>
      <c r="G53" s="33" t="n"/>
      <c r="H53" s="33" t="n"/>
      <c r="I53" s="33" t="n"/>
      <c r="J53" s="34" t="n"/>
      <c r="K53" s="34" t="n"/>
      <c r="L53" s="34" t="n"/>
      <c r="M53" s="35" t="n"/>
      <c r="N53" s="36">
        <f>IF(COUNTA(A53:M53)=0,"",SUM(J53:L53)*(1+M53))</f>
        <v/>
      </c>
      <c r="O53" s="37" t="n"/>
      <c r="P53" s="34" t="n"/>
      <c r="Q53" s="36">
        <f>IF(OR(O53="",P53=""),"",O53*P53)</f>
        <v/>
      </c>
      <c r="R53" s="35" t="n"/>
      <c r="S53" s="36">
        <f>IF(OR(N53="",R53=""),"",N53*R53)</f>
        <v/>
      </c>
      <c r="T53" s="36">
        <f>IF(OR(N53="",S53=""),"",N53-S53)</f>
        <v/>
      </c>
      <c r="U53" s="9" t="n"/>
      <c r="V53" s="9" t="n"/>
      <c r="W53" s="3" t="n"/>
      <c r="X53" s="15">
        <f>IF(E53="","",IFERROR(VLOOKUP(E53,'Lieferanten &amp; Sätze'!$A$4:$B$103,2,FALSE),"Nicht hinterlegt"))</f>
        <v/>
      </c>
    </row>
    <row r="54">
      <c r="A54" s="9" t="n"/>
      <c r="B54" s="9" t="n"/>
      <c r="C54" s="3" t="n"/>
      <c r="D54" s="3" t="n"/>
      <c r="E54" s="3" t="n"/>
      <c r="F54" s="9" t="n"/>
      <c r="G54" s="33" t="n"/>
      <c r="H54" s="33" t="n"/>
      <c r="I54" s="33" t="n"/>
      <c r="J54" s="34" t="n"/>
      <c r="K54" s="34" t="n"/>
      <c r="L54" s="34" t="n"/>
      <c r="M54" s="35" t="n"/>
      <c r="N54" s="36">
        <f>IF(COUNTA(A54:M54)=0,"",SUM(J54:L54)*(1+M54))</f>
        <v/>
      </c>
      <c r="O54" s="37" t="n"/>
      <c r="P54" s="34" t="n"/>
      <c r="Q54" s="36">
        <f>IF(OR(O54="",P54=""),"",O54*P54)</f>
        <v/>
      </c>
      <c r="R54" s="35" t="n"/>
      <c r="S54" s="36">
        <f>IF(OR(N54="",R54=""),"",N54*R54)</f>
        <v/>
      </c>
      <c r="T54" s="36">
        <f>IF(OR(N54="",S54=""),"",N54-S54)</f>
        <v/>
      </c>
      <c r="U54" s="9" t="n"/>
      <c r="V54" s="9" t="n"/>
      <c r="W54" s="3" t="n"/>
      <c r="X54" s="15">
        <f>IF(E54="","",IFERROR(VLOOKUP(E54,'Lieferanten &amp; Sätze'!$A$4:$B$103,2,FALSE),"Nicht hinterlegt"))</f>
        <v/>
      </c>
    </row>
    <row r="55">
      <c r="A55" s="9" t="n"/>
      <c r="B55" s="9" t="n"/>
      <c r="C55" s="3" t="n"/>
      <c r="D55" s="3" t="n"/>
      <c r="E55" s="3" t="n"/>
      <c r="F55" s="9" t="n"/>
      <c r="G55" s="33" t="n"/>
      <c r="H55" s="33" t="n"/>
      <c r="I55" s="33" t="n"/>
      <c r="J55" s="34" t="n"/>
      <c r="K55" s="34" t="n"/>
      <c r="L55" s="34" t="n"/>
      <c r="M55" s="35" t="n"/>
      <c r="N55" s="36">
        <f>IF(COUNTA(A55:M55)=0,"",SUM(J55:L55)*(1+M55))</f>
        <v/>
      </c>
      <c r="O55" s="37" t="n"/>
      <c r="P55" s="34" t="n"/>
      <c r="Q55" s="36">
        <f>IF(OR(O55="",P55=""),"",O55*P55)</f>
        <v/>
      </c>
      <c r="R55" s="35" t="n"/>
      <c r="S55" s="36">
        <f>IF(OR(N55="",R55=""),"",N55*R55)</f>
        <v/>
      </c>
      <c r="T55" s="36">
        <f>IF(OR(N55="",S55=""),"",N55-S55)</f>
        <v/>
      </c>
      <c r="U55" s="9" t="n"/>
      <c r="V55" s="9" t="n"/>
      <c r="W55" s="3" t="n"/>
      <c r="X55" s="15">
        <f>IF(E55="","",IFERROR(VLOOKUP(E55,'Lieferanten &amp; Sätze'!$A$4:$B$103,2,FALSE),"Nicht hinterlegt"))</f>
        <v/>
      </c>
    </row>
    <row r="56">
      <c r="A56" s="9" t="n"/>
      <c r="B56" s="9" t="n"/>
      <c r="C56" s="3" t="n"/>
      <c r="D56" s="3" t="n"/>
      <c r="E56" s="3" t="n"/>
      <c r="F56" s="9" t="n"/>
      <c r="G56" s="33" t="n"/>
      <c r="H56" s="33" t="n"/>
      <c r="I56" s="33" t="n"/>
      <c r="J56" s="34" t="n"/>
      <c r="K56" s="34" t="n"/>
      <c r="L56" s="34" t="n"/>
      <c r="M56" s="35" t="n"/>
      <c r="N56" s="36">
        <f>IF(COUNTA(A56:M56)=0,"",SUM(J56:L56)*(1+M56))</f>
        <v/>
      </c>
      <c r="O56" s="37" t="n"/>
      <c r="P56" s="34" t="n"/>
      <c r="Q56" s="36">
        <f>IF(OR(O56="",P56=""),"",O56*P56)</f>
        <v/>
      </c>
      <c r="R56" s="35" t="n"/>
      <c r="S56" s="36">
        <f>IF(OR(N56="",R56=""),"",N56*R56)</f>
        <v/>
      </c>
      <c r="T56" s="36">
        <f>IF(OR(N56="",S56=""),"",N56-S56)</f>
        <v/>
      </c>
      <c r="U56" s="9" t="n"/>
      <c r="V56" s="9" t="n"/>
      <c r="W56" s="3" t="n"/>
      <c r="X56" s="15">
        <f>IF(E56="","",IFERROR(VLOOKUP(E56,'Lieferanten &amp; Sätze'!$A$4:$B$103,2,FALSE),"Nicht hinterlegt"))</f>
        <v/>
      </c>
    </row>
    <row r="57">
      <c r="A57" s="9" t="n"/>
      <c r="B57" s="9" t="n"/>
      <c r="C57" s="3" t="n"/>
      <c r="D57" s="3" t="n"/>
      <c r="E57" s="3" t="n"/>
      <c r="F57" s="9" t="n"/>
      <c r="G57" s="33" t="n"/>
      <c r="H57" s="33" t="n"/>
      <c r="I57" s="33" t="n"/>
      <c r="J57" s="34" t="n"/>
      <c r="K57" s="34" t="n"/>
      <c r="L57" s="34" t="n"/>
      <c r="M57" s="35" t="n"/>
      <c r="N57" s="36">
        <f>IF(COUNTA(A57:M57)=0,"",SUM(J57:L57)*(1+M57))</f>
        <v/>
      </c>
      <c r="O57" s="37" t="n"/>
      <c r="P57" s="34" t="n"/>
      <c r="Q57" s="36">
        <f>IF(OR(O57="",P57=""),"",O57*P57)</f>
        <v/>
      </c>
      <c r="R57" s="35" t="n"/>
      <c r="S57" s="36">
        <f>IF(OR(N57="",R57=""),"",N57*R57)</f>
        <v/>
      </c>
      <c r="T57" s="36">
        <f>IF(OR(N57="",S57=""),"",N57-S57)</f>
        <v/>
      </c>
      <c r="U57" s="9" t="n"/>
      <c r="V57" s="9" t="n"/>
      <c r="W57" s="3" t="n"/>
      <c r="X57" s="15">
        <f>IF(E57="","",IFERROR(VLOOKUP(E57,'Lieferanten &amp; Sätze'!$A$4:$B$103,2,FALSE),"Nicht hinterlegt"))</f>
        <v/>
      </c>
    </row>
    <row r="58">
      <c r="A58" s="9" t="n"/>
      <c r="B58" s="9" t="n"/>
      <c r="C58" s="3" t="n"/>
      <c r="D58" s="3" t="n"/>
      <c r="E58" s="3" t="n"/>
      <c r="F58" s="9" t="n"/>
      <c r="G58" s="33" t="n"/>
      <c r="H58" s="33" t="n"/>
      <c r="I58" s="33" t="n"/>
      <c r="J58" s="34" t="n"/>
      <c r="K58" s="34" t="n"/>
      <c r="L58" s="34" t="n"/>
      <c r="M58" s="35" t="n"/>
      <c r="N58" s="36">
        <f>IF(COUNTA(A58:M58)=0,"",SUM(J58:L58)*(1+M58))</f>
        <v/>
      </c>
      <c r="O58" s="37" t="n"/>
      <c r="P58" s="34" t="n"/>
      <c r="Q58" s="36">
        <f>IF(OR(O58="",P58=""),"",O58*P58)</f>
        <v/>
      </c>
      <c r="R58" s="35" t="n"/>
      <c r="S58" s="36">
        <f>IF(OR(N58="",R58=""),"",N58*R58)</f>
        <v/>
      </c>
      <c r="T58" s="36">
        <f>IF(OR(N58="",S58=""),"",N58-S58)</f>
        <v/>
      </c>
      <c r="U58" s="9" t="n"/>
      <c r="V58" s="9" t="n"/>
      <c r="W58" s="3" t="n"/>
      <c r="X58" s="15">
        <f>IF(E58="","",IFERROR(VLOOKUP(E58,'Lieferanten &amp; Sätze'!$A$4:$B$103,2,FALSE),"Nicht hinterlegt"))</f>
        <v/>
      </c>
    </row>
    <row r="59">
      <c r="A59" s="9" t="n"/>
      <c r="B59" s="9" t="n"/>
      <c r="C59" s="3" t="n"/>
      <c r="D59" s="3" t="n"/>
      <c r="E59" s="3" t="n"/>
      <c r="F59" s="9" t="n"/>
      <c r="G59" s="33" t="n"/>
      <c r="H59" s="33" t="n"/>
      <c r="I59" s="33" t="n"/>
      <c r="J59" s="34" t="n"/>
      <c r="K59" s="34" t="n"/>
      <c r="L59" s="34" t="n"/>
      <c r="M59" s="35" t="n"/>
      <c r="N59" s="36">
        <f>IF(COUNTA(A59:M59)=0,"",SUM(J59:L59)*(1+M59))</f>
        <v/>
      </c>
      <c r="O59" s="37" t="n"/>
      <c r="P59" s="34" t="n"/>
      <c r="Q59" s="36">
        <f>IF(OR(O59="",P59=""),"",O59*P59)</f>
        <v/>
      </c>
      <c r="R59" s="35" t="n"/>
      <c r="S59" s="36">
        <f>IF(OR(N59="",R59=""),"",N59*R59)</f>
        <v/>
      </c>
      <c r="T59" s="36">
        <f>IF(OR(N59="",S59=""),"",N59-S59)</f>
        <v/>
      </c>
      <c r="U59" s="9" t="n"/>
      <c r="V59" s="9" t="n"/>
      <c r="W59" s="3" t="n"/>
      <c r="X59" s="15">
        <f>IF(E59="","",IFERROR(VLOOKUP(E59,'Lieferanten &amp; Sätze'!$A$4:$B$103,2,FALSE),"Nicht hinterlegt"))</f>
        <v/>
      </c>
    </row>
    <row r="60">
      <c r="A60" s="9" t="n"/>
      <c r="B60" s="9" t="n"/>
      <c r="C60" s="3" t="n"/>
      <c r="D60" s="3" t="n"/>
      <c r="E60" s="3" t="n"/>
      <c r="F60" s="9" t="n"/>
      <c r="G60" s="33" t="n"/>
      <c r="H60" s="33" t="n"/>
      <c r="I60" s="33" t="n"/>
      <c r="J60" s="34" t="n"/>
      <c r="K60" s="34" t="n"/>
      <c r="L60" s="34" t="n"/>
      <c r="M60" s="35" t="n"/>
      <c r="N60" s="36">
        <f>IF(COUNTA(A60:M60)=0,"",SUM(J60:L60)*(1+M60))</f>
        <v/>
      </c>
      <c r="O60" s="37" t="n"/>
      <c r="P60" s="34" t="n"/>
      <c r="Q60" s="36">
        <f>IF(OR(O60="",P60=""),"",O60*P60)</f>
        <v/>
      </c>
      <c r="R60" s="35" t="n"/>
      <c r="S60" s="36">
        <f>IF(OR(N60="",R60=""),"",N60*R60)</f>
        <v/>
      </c>
      <c r="T60" s="36">
        <f>IF(OR(N60="",S60=""),"",N60-S60)</f>
        <v/>
      </c>
      <c r="U60" s="9" t="n"/>
      <c r="V60" s="9" t="n"/>
      <c r="W60" s="3" t="n"/>
      <c r="X60" s="15">
        <f>IF(E60="","",IFERROR(VLOOKUP(E60,'Lieferanten &amp; Sätze'!$A$4:$B$103,2,FALSE),"Nicht hinterlegt"))</f>
        <v/>
      </c>
    </row>
    <row r="61">
      <c r="A61" s="9" t="n"/>
      <c r="B61" s="9" t="n"/>
      <c r="C61" s="3" t="n"/>
      <c r="D61" s="3" t="n"/>
      <c r="E61" s="3" t="n"/>
      <c r="F61" s="9" t="n"/>
      <c r="G61" s="33" t="n"/>
      <c r="H61" s="33" t="n"/>
      <c r="I61" s="33" t="n"/>
      <c r="J61" s="34" t="n"/>
      <c r="K61" s="34" t="n"/>
      <c r="L61" s="34" t="n"/>
      <c r="M61" s="35" t="n"/>
      <c r="N61" s="36">
        <f>IF(COUNTA(A61:M61)=0,"",SUM(J61:L61)*(1+M61))</f>
        <v/>
      </c>
      <c r="O61" s="37" t="n"/>
      <c r="P61" s="34" t="n"/>
      <c r="Q61" s="36">
        <f>IF(OR(O61="",P61=""),"",O61*P61)</f>
        <v/>
      </c>
      <c r="R61" s="35" t="n"/>
      <c r="S61" s="36">
        <f>IF(OR(N61="",R61=""),"",N61*R61)</f>
        <v/>
      </c>
      <c r="T61" s="36">
        <f>IF(OR(N61="",S61=""),"",N61-S61)</f>
        <v/>
      </c>
      <c r="U61" s="9" t="n"/>
      <c r="V61" s="9" t="n"/>
      <c r="W61" s="3" t="n"/>
      <c r="X61" s="15">
        <f>IF(E61="","",IFERROR(VLOOKUP(E61,'Lieferanten &amp; Sätze'!$A$4:$B$103,2,FALSE),"Nicht hinterlegt"))</f>
        <v/>
      </c>
    </row>
    <row r="62">
      <c r="A62" s="9" t="n"/>
      <c r="B62" s="9" t="n"/>
      <c r="C62" s="3" t="n"/>
      <c r="D62" s="3" t="n"/>
      <c r="E62" s="3" t="n"/>
      <c r="F62" s="9" t="n"/>
      <c r="G62" s="33" t="n"/>
      <c r="H62" s="33" t="n"/>
      <c r="I62" s="33" t="n"/>
      <c r="J62" s="34" t="n"/>
      <c r="K62" s="34" t="n"/>
      <c r="L62" s="34" t="n"/>
      <c r="M62" s="35" t="n"/>
      <c r="N62" s="36">
        <f>IF(COUNTA(A62:M62)=0,"",SUM(J62:L62)*(1+M62))</f>
        <v/>
      </c>
      <c r="O62" s="37" t="n"/>
      <c r="P62" s="34" t="n"/>
      <c r="Q62" s="36">
        <f>IF(OR(O62="",P62=""),"",O62*P62)</f>
        <v/>
      </c>
      <c r="R62" s="35" t="n"/>
      <c r="S62" s="36">
        <f>IF(OR(N62="",R62=""),"",N62*R62)</f>
        <v/>
      </c>
      <c r="T62" s="36">
        <f>IF(OR(N62="",S62=""),"",N62-S62)</f>
        <v/>
      </c>
      <c r="U62" s="9" t="n"/>
      <c r="V62" s="9" t="n"/>
      <c r="W62" s="3" t="n"/>
      <c r="X62" s="15">
        <f>IF(E62="","",IFERROR(VLOOKUP(E62,'Lieferanten &amp; Sätze'!$A$4:$B$103,2,FALSE),"Nicht hinterlegt"))</f>
        <v/>
      </c>
    </row>
    <row r="63">
      <c r="A63" s="9" t="n"/>
      <c r="B63" s="9" t="n"/>
      <c r="C63" s="3" t="n"/>
      <c r="D63" s="3" t="n"/>
      <c r="E63" s="3" t="n"/>
      <c r="F63" s="9" t="n"/>
      <c r="G63" s="33" t="n"/>
      <c r="H63" s="33" t="n"/>
      <c r="I63" s="33" t="n"/>
      <c r="J63" s="34" t="n"/>
      <c r="K63" s="34" t="n"/>
      <c r="L63" s="34" t="n"/>
      <c r="M63" s="35" t="n"/>
      <c r="N63" s="36">
        <f>IF(COUNTA(A63:M63)=0,"",SUM(J63:L63)*(1+M63))</f>
        <v/>
      </c>
      <c r="O63" s="37" t="n"/>
      <c r="P63" s="34" t="n"/>
      <c r="Q63" s="36">
        <f>IF(OR(O63="",P63=""),"",O63*P63)</f>
        <v/>
      </c>
      <c r="R63" s="35" t="n"/>
      <c r="S63" s="36">
        <f>IF(OR(N63="",R63=""),"",N63*R63)</f>
        <v/>
      </c>
      <c r="T63" s="36">
        <f>IF(OR(N63="",S63=""),"",N63-S63)</f>
        <v/>
      </c>
      <c r="U63" s="9" t="n"/>
      <c r="V63" s="9" t="n"/>
      <c r="W63" s="3" t="n"/>
      <c r="X63" s="15">
        <f>IF(E63="","",IFERROR(VLOOKUP(E63,'Lieferanten &amp; Sätze'!$A$4:$B$103,2,FALSE),"Nicht hinterlegt"))</f>
        <v/>
      </c>
    </row>
    <row r="64">
      <c r="A64" s="9" t="n"/>
      <c r="B64" s="9" t="n"/>
      <c r="C64" s="3" t="n"/>
      <c r="D64" s="3" t="n"/>
      <c r="E64" s="3" t="n"/>
      <c r="F64" s="9" t="n"/>
      <c r="G64" s="33" t="n"/>
      <c r="H64" s="33" t="n"/>
      <c r="I64" s="33" t="n"/>
      <c r="J64" s="34" t="n"/>
      <c r="K64" s="34" t="n"/>
      <c r="L64" s="34" t="n"/>
      <c r="M64" s="35" t="n"/>
      <c r="N64" s="36">
        <f>IF(COUNTA(A64:M64)=0,"",SUM(J64:L64)*(1+M64))</f>
        <v/>
      </c>
      <c r="O64" s="37" t="n"/>
      <c r="P64" s="34" t="n"/>
      <c r="Q64" s="36">
        <f>IF(OR(O64="",P64=""),"",O64*P64)</f>
        <v/>
      </c>
      <c r="R64" s="35" t="n"/>
      <c r="S64" s="36">
        <f>IF(OR(N64="",R64=""),"",N64*R64)</f>
        <v/>
      </c>
      <c r="T64" s="36">
        <f>IF(OR(N64="",S64=""),"",N64-S64)</f>
        <v/>
      </c>
      <c r="U64" s="9" t="n"/>
      <c r="V64" s="9" t="n"/>
      <c r="W64" s="3" t="n"/>
      <c r="X64" s="15">
        <f>IF(E64="","",IFERROR(VLOOKUP(E64,'Lieferanten &amp; Sätze'!$A$4:$B$103,2,FALSE),"Nicht hinterlegt"))</f>
        <v/>
      </c>
    </row>
    <row r="65">
      <c r="A65" s="9" t="n"/>
      <c r="B65" s="9" t="n"/>
      <c r="C65" s="3" t="n"/>
      <c r="D65" s="3" t="n"/>
      <c r="E65" s="3" t="n"/>
      <c r="F65" s="9" t="n"/>
      <c r="G65" s="33" t="n"/>
      <c r="H65" s="33" t="n"/>
      <c r="I65" s="33" t="n"/>
      <c r="J65" s="34" t="n"/>
      <c r="K65" s="34" t="n"/>
      <c r="L65" s="34" t="n"/>
      <c r="M65" s="35" t="n"/>
      <c r="N65" s="36">
        <f>IF(COUNTA(A65:M65)=0,"",SUM(J65:L65)*(1+M65))</f>
        <v/>
      </c>
      <c r="O65" s="37" t="n"/>
      <c r="P65" s="34" t="n"/>
      <c r="Q65" s="36">
        <f>IF(OR(O65="",P65=""),"",O65*P65)</f>
        <v/>
      </c>
      <c r="R65" s="35" t="n"/>
      <c r="S65" s="36">
        <f>IF(OR(N65="",R65=""),"",N65*R65)</f>
        <v/>
      </c>
      <c r="T65" s="36">
        <f>IF(OR(N65="",S65=""),"",N65-S65)</f>
        <v/>
      </c>
      <c r="U65" s="9" t="n"/>
      <c r="V65" s="9" t="n"/>
      <c r="W65" s="3" t="n"/>
      <c r="X65" s="15">
        <f>IF(E65="","",IFERROR(VLOOKUP(E65,'Lieferanten &amp; Sätze'!$A$4:$B$103,2,FALSE),"Nicht hinterlegt"))</f>
        <v/>
      </c>
    </row>
    <row r="66">
      <c r="A66" s="9" t="n"/>
      <c r="B66" s="9" t="n"/>
      <c r="C66" s="3" t="n"/>
      <c r="D66" s="3" t="n"/>
      <c r="E66" s="3" t="n"/>
      <c r="F66" s="9" t="n"/>
      <c r="G66" s="33" t="n"/>
      <c r="H66" s="33" t="n"/>
      <c r="I66" s="33" t="n"/>
      <c r="J66" s="34" t="n"/>
      <c r="K66" s="34" t="n"/>
      <c r="L66" s="34" t="n"/>
      <c r="M66" s="35" t="n"/>
      <c r="N66" s="36">
        <f>IF(COUNTA(A66:M66)=0,"",SUM(J66:L66)*(1+M66))</f>
        <v/>
      </c>
      <c r="O66" s="37" t="n"/>
      <c r="P66" s="34" t="n"/>
      <c r="Q66" s="36">
        <f>IF(OR(O66="",P66=""),"",O66*P66)</f>
        <v/>
      </c>
      <c r="R66" s="35" t="n"/>
      <c r="S66" s="36">
        <f>IF(OR(N66="",R66=""),"",N66*R66)</f>
        <v/>
      </c>
      <c r="T66" s="36">
        <f>IF(OR(N66="",S66=""),"",N66-S66)</f>
        <v/>
      </c>
      <c r="U66" s="9" t="n"/>
      <c r="V66" s="9" t="n"/>
      <c r="W66" s="3" t="n"/>
      <c r="X66" s="15">
        <f>IF(E66="","",IFERROR(VLOOKUP(E66,'Lieferanten &amp; Sätze'!$A$4:$B$103,2,FALSE),"Nicht hinterlegt"))</f>
        <v/>
      </c>
    </row>
    <row r="67">
      <c r="A67" s="9" t="n"/>
      <c r="B67" s="9" t="n"/>
      <c r="C67" s="3" t="n"/>
      <c r="D67" s="3" t="n"/>
      <c r="E67" s="3" t="n"/>
      <c r="F67" s="9" t="n"/>
      <c r="G67" s="33" t="n"/>
      <c r="H67" s="33" t="n"/>
      <c r="I67" s="33" t="n"/>
      <c r="J67" s="34" t="n"/>
      <c r="K67" s="34" t="n"/>
      <c r="L67" s="34" t="n"/>
      <c r="M67" s="35" t="n"/>
      <c r="N67" s="36">
        <f>IF(COUNTA(A67:M67)=0,"",SUM(J67:L67)*(1+M67))</f>
        <v/>
      </c>
      <c r="O67" s="37" t="n"/>
      <c r="P67" s="34" t="n"/>
      <c r="Q67" s="36">
        <f>IF(OR(O67="",P67=""),"",O67*P67)</f>
        <v/>
      </c>
      <c r="R67" s="35" t="n"/>
      <c r="S67" s="36">
        <f>IF(OR(N67="",R67=""),"",N67*R67)</f>
        <v/>
      </c>
      <c r="T67" s="36">
        <f>IF(OR(N67="",S67=""),"",N67-S67)</f>
        <v/>
      </c>
      <c r="U67" s="9" t="n"/>
      <c r="V67" s="9" t="n"/>
      <c r="W67" s="3" t="n"/>
      <c r="X67" s="15">
        <f>IF(E67="","",IFERROR(VLOOKUP(E67,'Lieferanten &amp; Sätze'!$A$4:$B$103,2,FALSE),"Nicht hinterlegt"))</f>
        <v/>
      </c>
    </row>
    <row r="68">
      <c r="A68" s="9" t="n"/>
      <c r="B68" s="9" t="n"/>
      <c r="C68" s="3" t="n"/>
      <c r="D68" s="3" t="n"/>
      <c r="E68" s="3" t="n"/>
      <c r="F68" s="9" t="n"/>
      <c r="G68" s="33" t="n"/>
      <c r="H68" s="33" t="n"/>
      <c r="I68" s="33" t="n"/>
      <c r="J68" s="34" t="n"/>
      <c r="K68" s="34" t="n"/>
      <c r="L68" s="34" t="n"/>
      <c r="M68" s="35" t="n"/>
      <c r="N68" s="36">
        <f>IF(COUNTA(A68:M68)=0,"",SUM(J68:L68)*(1+M68))</f>
        <v/>
      </c>
      <c r="O68" s="37" t="n"/>
      <c r="P68" s="34" t="n"/>
      <c r="Q68" s="36">
        <f>IF(OR(O68="",P68=""),"",O68*P68)</f>
        <v/>
      </c>
      <c r="R68" s="35" t="n"/>
      <c r="S68" s="36">
        <f>IF(OR(N68="",R68=""),"",N68*R68)</f>
        <v/>
      </c>
      <c r="T68" s="36">
        <f>IF(OR(N68="",S68=""),"",N68-S68)</f>
        <v/>
      </c>
      <c r="U68" s="9" t="n"/>
      <c r="V68" s="9" t="n"/>
      <c r="W68" s="3" t="n"/>
      <c r="X68" s="15">
        <f>IF(E68="","",IFERROR(VLOOKUP(E68,'Lieferanten &amp; Sätze'!$A$4:$B$103,2,FALSE),"Nicht hinterlegt"))</f>
        <v/>
      </c>
    </row>
    <row r="69">
      <c r="A69" s="9" t="n"/>
      <c r="B69" s="9" t="n"/>
      <c r="C69" s="3" t="n"/>
      <c r="D69" s="3" t="n"/>
      <c r="E69" s="3" t="n"/>
      <c r="F69" s="9" t="n"/>
      <c r="G69" s="33" t="n"/>
      <c r="H69" s="33" t="n"/>
      <c r="I69" s="33" t="n"/>
      <c r="J69" s="34" t="n"/>
      <c r="K69" s="34" t="n"/>
      <c r="L69" s="34" t="n"/>
      <c r="M69" s="35" t="n"/>
      <c r="N69" s="36">
        <f>IF(COUNTA(A69:M69)=0,"",SUM(J69:L69)*(1+M69))</f>
        <v/>
      </c>
      <c r="O69" s="37" t="n"/>
      <c r="P69" s="34" t="n"/>
      <c r="Q69" s="36">
        <f>IF(OR(O69="",P69=""),"",O69*P69)</f>
        <v/>
      </c>
      <c r="R69" s="35" t="n"/>
      <c r="S69" s="36">
        <f>IF(OR(N69="",R69=""),"",N69*R69)</f>
        <v/>
      </c>
      <c r="T69" s="36">
        <f>IF(OR(N69="",S69=""),"",N69-S69)</f>
        <v/>
      </c>
      <c r="U69" s="9" t="n"/>
      <c r="V69" s="9" t="n"/>
      <c r="W69" s="3" t="n"/>
      <c r="X69" s="15">
        <f>IF(E69="","",IFERROR(VLOOKUP(E69,'Lieferanten &amp; Sätze'!$A$4:$B$103,2,FALSE),"Nicht hinterlegt"))</f>
        <v/>
      </c>
    </row>
    <row r="70">
      <c r="A70" s="9" t="n"/>
      <c r="B70" s="9" t="n"/>
      <c r="C70" s="3" t="n"/>
      <c r="D70" s="3" t="n"/>
      <c r="E70" s="3" t="n"/>
      <c r="F70" s="9" t="n"/>
      <c r="G70" s="33" t="n"/>
      <c r="H70" s="33" t="n"/>
      <c r="I70" s="33" t="n"/>
      <c r="J70" s="34" t="n"/>
      <c r="K70" s="34" t="n"/>
      <c r="L70" s="34" t="n"/>
      <c r="M70" s="35" t="n"/>
      <c r="N70" s="36">
        <f>IF(COUNTA(A70:M70)=0,"",SUM(J70:L70)*(1+M70))</f>
        <v/>
      </c>
      <c r="O70" s="37" t="n"/>
      <c r="P70" s="34" t="n"/>
      <c r="Q70" s="36">
        <f>IF(OR(O70="",P70=""),"",O70*P70)</f>
        <v/>
      </c>
      <c r="R70" s="35" t="n"/>
      <c r="S70" s="36">
        <f>IF(OR(N70="",R70=""),"",N70*R70)</f>
        <v/>
      </c>
      <c r="T70" s="36">
        <f>IF(OR(N70="",S70=""),"",N70-S70)</f>
        <v/>
      </c>
      <c r="U70" s="9" t="n"/>
      <c r="V70" s="9" t="n"/>
      <c r="W70" s="3" t="n"/>
      <c r="X70" s="15">
        <f>IF(E70="","",IFERROR(VLOOKUP(E70,'Lieferanten &amp; Sätze'!$A$4:$B$103,2,FALSE),"Nicht hinterlegt"))</f>
        <v/>
      </c>
    </row>
    <row r="71">
      <c r="A71" s="9" t="n"/>
      <c r="B71" s="9" t="n"/>
      <c r="C71" s="3" t="n"/>
      <c r="D71" s="3" t="n"/>
      <c r="E71" s="3" t="n"/>
      <c r="F71" s="9" t="n"/>
      <c r="G71" s="33" t="n"/>
      <c r="H71" s="33" t="n"/>
      <c r="I71" s="33" t="n"/>
      <c r="J71" s="34" t="n"/>
      <c r="K71" s="34" t="n"/>
      <c r="L71" s="34" t="n"/>
      <c r="M71" s="35" t="n"/>
      <c r="N71" s="36">
        <f>IF(COUNTA(A71:M71)=0,"",SUM(J71:L71)*(1+M71))</f>
        <v/>
      </c>
      <c r="O71" s="37" t="n"/>
      <c r="P71" s="34" t="n"/>
      <c r="Q71" s="36">
        <f>IF(OR(O71="",P71=""),"",O71*P71)</f>
        <v/>
      </c>
      <c r="R71" s="35" t="n"/>
      <c r="S71" s="36">
        <f>IF(OR(N71="",R71=""),"",N71*R71)</f>
        <v/>
      </c>
      <c r="T71" s="36">
        <f>IF(OR(N71="",S71=""),"",N71-S71)</f>
        <v/>
      </c>
      <c r="U71" s="9" t="n"/>
      <c r="V71" s="9" t="n"/>
      <c r="W71" s="3" t="n"/>
      <c r="X71" s="15">
        <f>IF(E71="","",IFERROR(VLOOKUP(E71,'Lieferanten &amp; Sätze'!$A$4:$B$103,2,FALSE),"Nicht hinterlegt"))</f>
        <v/>
      </c>
    </row>
    <row r="72">
      <c r="A72" s="9" t="n"/>
      <c r="B72" s="9" t="n"/>
      <c r="C72" s="3" t="n"/>
      <c r="D72" s="3" t="n"/>
      <c r="E72" s="3" t="n"/>
      <c r="F72" s="9" t="n"/>
      <c r="G72" s="33" t="n"/>
      <c r="H72" s="33" t="n"/>
      <c r="I72" s="33" t="n"/>
      <c r="J72" s="34" t="n"/>
      <c r="K72" s="34" t="n"/>
      <c r="L72" s="34" t="n"/>
      <c r="M72" s="35" t="n"/>
      <c r="N72" s="36">
        <f>IF(COUNTA(A72:M72)=0,"",SUM(J72:L72)*(1+M72))</f>
        <v/>
      </c>
      <c r="O72" s="37" t="n"/>
      <c r="P72" s="34" t="n"/>
      <c r="Q72" s="36">
        <f>IF(OR(O72="",P72=""),"",O72*P72)</f>
        <v/>
      </c>
      <c r="R72" s="35" t="n"/>
      <c r="S72" s="36">
        <f>IF(OR(N72="",R72=""),"",N72*R72)</f>
        <v/>
      </c>
      <c r="T72" s="36">
        <f>IF(OR(N72="",S72=""),"",N72-S72)</f>
        <v/>
      </c>
      <c r="U72" s="9" t="n"/>
      <c r="V72" s="9" t="n"/>
      <c r="W72" s="3" t="n"/>
      <c r="X72" s="15">
        <f>IF(E72="","",IFERROR(VLOOKUP(E72,'Lieferanten &amp; Sätze'!$A$4:$B$103,2,FALSE),"Nicht hinterlegt"))</f>
        <v/>
      </c>
    </row>
    <row r="73">
      <c r="A73" s="9" t="n"/>
      <c r="B73" s="9" t="n"/>
      <c r="C73" s="3" t="n"/>
      <c r="D73" s="3" t="n"/>
      <c r="E73" s="3" t="n"/>
      <c r="F73" s="9" t="n"/>
      <c r="G73" s="33" t="n"/>
      <c r="H73" s="33" t="n"/>
      <c r="I73" s="33" t="n"/>
      <c r="J73" s="34" t="n"/>
      <c r="K73" s="34" t="n"/>
      <c r="L73" s="34" t="n"/>
      <c r="M73" s="35" t="n"/>
      <c r="N73" s="36">
        <f>IF(COUNTA(A73:M73)=0,"",SUM(J73:L73)*(1+M73))</f>
        <v/>
      </c>
      <c r="O73" s="37" t="n"/>
      <c r="P73" s="34" t="n"/>
      <c r="Q73" s="36">
        <f>IF(OR(O73="",P73=""),"",O73*P73)</f>
        <v/>
      </c>
      <c r="R73" s="35" t="n"/>
      <c r="S73" s="36">
        <f>IF(OR(N73="",R73=""),"",N73*R73)</f>
        <v/>
      </c>
      <c r="T73" s="36">
        <f>IF(OR(N73="",S73=""),"",N73-S73)</f>
        <v/>
      </c>
      <c r="U73" s="9" t="n"/>
      <c r="V73" s="9" t="n"/>
      <c r="W73" s="3" t="n"/>
      <c r="X73" s="15">
        <f>IF(E73="","",IFERROR(VLOOKUP(E73,'Lieferanten &amp; Sätze'!$A$4:$B$103,2,FALSE),"Nicht hinterlegt"))</f>
        <v/>
      </c>
    </row>
    <row r="74">
      <c r="A74" s="9" t="n"/>
      <c r="B74" s="9" t="n"/>
      <c r="C74" s="3" t="n"/>
      <c r="D74" s="3" t="n"/>
      <c r="E74" s="3" t="n"/>
      <c r="F74" s="9" t="n"/>
      <c r="G74" s="33" t="n"/>
      <c r="H74" s="33" t="n"/>
      <c r="I74" s="33" t="n"/>
      <c r="J74" s="34" t="n"/>
      <c r="K74" s="34" t="n"/>
      <c r="L74" s="34" t="n"/>
      <c r="M74" s="35" t="n"/>
      <c r="N74" s="36">
        <f>IF(COUNTA(A74:M74)=0,"",SUM(J74:L74)*(1+M74))</f>
        <v/>
      </c>
      <c r="O74" s="37" t="n"/>
      <c r="P74" s="34" t="n"/>
      <c r="Q74" s="36">
        <f>IF(OR(O74="",P74=""),"",O74*P74)</f>
        <v/>
      </c>
      <c r="R74" s="35" t="n"/>
      <c r="S74" s="36">
        <f>IF(OR(N74="",R74=""),"",N74*R74)</f>
        <v/>
      </c>
      <c r="T74" s="36">
        <f>IF(OR(N74="",S74=""),"",N74-S74)</f>
        <v/>
      </c>
      <c r="U74" s="9" t="n"/>
      <c r="V74" s="9" t="n"/>
      <c r="W74" s="3" t="n"/>
      <c r="X74" s="15">
        <f>IF(E74="","",IFERROR(VLOOKUP(E74,'Lieferanten &amp; Sätze'!$A$4:$B$103,2,FALSE),"Nicht hinterlegt"))</f>
        <v/>
      </c>
    </row>
    <row r="75">
      <c r="A75" s="9" t="n"/>
      <c r="B75" s="9" t="n"/>
      <c r="C75" s="3" t="n"/>
      <c r="D75" s="3" t="n"/>
      <c r="E75" s="3" t="n"/>
      <c r="F75" s="9" t="n"/>
      <c r="G75" s="33" t="n"/>
      <c r="H75" s="33" t="n"/>
      <c r="I75" s="33" t="n"/>
      <c r="J75" s="34" t="n"/>
      <c r="K75" s="34" t="n"/>
      <c r="L75" s="34" t="n"/>
      <c r="M75" s="35" t="n"/>
      <c r="N75" s="36">
        <f>IF(COUNTA(A75:M75)=0,"",SUM(J75:L75)*(1+M75))</f>
        <v/>
      </c>
      <c r="O75" s="37" t="n"/>
      <c r="P75" s="34" t="n"/>
      <c r="Q75" s="36">
        <f>IF(OR(O75="",P75=""),"",O75*P75)</f>
        <v/>
      </c>
      <c r="R75" s="35" t="n"/>
      <c r="S75" s="36">
        <f>IF(OR(N75="",R75=""),"",N75*R75)</f>
        <v/>
      </c>
      <c r="T75" s="36">
        <f>IF(OR(N75="",S75=""),"",N75-S75)</f>
        <v/>
      </c>
      <c r="U75" s="9" t="n"/>
      <c r="V75" s="9" t="n"/>
      <c r="W75" s="3" t="n"/>
      <c r="X75" s="15">
        <f>IF(E75="","",IFERROR(VLOOKUP(E75,'Lieferanten &amp; Sätze'!$A$4:$B$103,2,FALSE),"Nicht hinterlegt"))</f>
        <v/>
      </c>
    </row>
    <row r="76">
      <c r="A76" s="9" t="n"/>
      <c r="B76" s="9" t="n"/>
      <c r="C76" s="3" t="n"/>
      <c r="D76" s="3" t="n"/>
      <c r="E76" s="3" t="n"/>
      <c r="F76" s="9" t="n"/>
      <c r="G76" s="33" t="n"/>
      <c r="H76" s="33" t="n"/>
      <c r="I76" s="33" t="n"/>
      <c r="J76" s="34" t="n"/>
      <c r="K76" s="34" t="n"/>
      <c r="L76" s="34" t="n"/>
      <c r="M76" s="35" t="n"/>
      <c r="N76" s="36">
        <f>IF(COUNTA(A76:M76)=0,"",SUM(J76:L76)*(1+M76))</f>
        <v/>
      </c>
      <c r="O76" s="37" t="n"/>
      <c r="P76" s="34" t="n"/>
      <c r="Q76" s="36">
        <f>IF(OR(O76="",P76=""),"",O76*P76)</f>
        <v/>
      </c>
      <c r="R76" s="35" t="n"/>
      <c r="S76" s="36">
        <f>IF(OR(N76="",R76=""),"",N76*R76)</f>
        <v/>
      </c>
      <c r="T76" s="36">
        <f>IF(OR(N76="",S76=""),"",N76-S76)</f>
        <v/>
      </c>
      <c r="U76" s="9" t="n"/>
      <c r="V76" s="9" t="n"/>
      <c r="W76" s="3" t="n"/>
      <c r="X76" s="15">
        <f>IF(E76="","",IFERROR(VLOOKUP(E76,'Lieferanten &amp; Sätze'!$A$4:$B$103,2,FALSE),"Nicht hinterlegt"))</f>
        <v/>
      </c>
    </row>
    <row r="77">
      <c r="A77" s="9" t="n"/>
      <c r="B77" s="9" t="n"/>
      <c r="C77" s="3" t="n"/>
      <c r="D77" s="3" t="n"/>
      <c r="E77" s="3" t="n"/>
      <c r="F77" s="9" t="n"/>
      <c r="G77" s="33" t="n"/>
      <c r="H77" s="33" t="n"/>
      <c r="I77" s="33" t="n"/>
      <c r="J77" s="34" t="n"/>
      <c r="K77" s="34" t="n"/>
      <c r="L77" s="34" t="n"/>
      <c r="M77" s="35" t="n"/>
      <c r="N77" s="36">
        <f>IF(COUNTA(A77:M77)=0,"",SUM(J77:L77)*(1+M77))</f>
        <v/>
      </c>
      <c r="O77" s="37" t="n"/>
      <c r="P77" s="34" t="n"/>
      <c r="Q77" s="36">
        <f>IF(OR(O77="",P77=""),"",O77*P77)</f>
        <v/>
      </c>
      <c r="R77" s="35" t="n"/>
      <c r="S77" s="36">
        <f>IF(OR(N77="",R77=""),"",N77*R77)</f>
        <v/>
      </c>
      <c r="T77" s="36">
        <f>IF(OR(N77="",S77=""),"",N77-S77)</f>
        <v/>
      </c>
      <c r="U77" s="9" t="n"/>
      <c r="V77" s="9" t="n"/>
      <c r="W77" s="3" t="n"/>
      <c r="X77" s="15">
        <f>IF(E77="","",IFERROR(VLOOKUP(E77,'Lieferanten &amp; Sätze'!$A$4:$B$103,2,FALSE),"Nicht hinterlegt"))</f>
        <v/>
      </c>
    </row>
    <row r="78">
      <c r="A78" s="9" t="n"/>
      <c r="B78" s="9" t="n"/>
      <c r="C78" s="3" t="n"/>
      <c r="D78" s="3" t="n"/>
      <c r="E78" s="3" t="n"/>
      <c r="F78" s="9" t="n"/>
      <c r="G78" s="33" t="n"/>
      <c r="H78" s="33" t="n"/>
      <c r="I78" s="33" t="n"/>
      <c r="J78" s="34" t="n"/>
      <c r="K78" s="34" t="n"/>
      <c r="L78" s="34" t="n"/>
      <c r="M78" s="35" t="n"/>
      <c r="N78" s="36">
        <f>IF(COUNTA(A78:M78)=0,"",SUM(J78:L78)*(1+M78))</f>
        <v/>
      </c>
      <c r="O78" s="37" t="n"/>
      <c r="P78" s="34" t="n"/>
      <c r="Q78" s="36">
        <f>IF(OR(O78="",P78=""),"",O78*P78)</f>
        <v/>
      </c>
      <c r="R78" s="35" t="n"/>
      <c r="S78" s="36">
        <f>IF(OR(N78="",R78=""),"",N78*R78)</f>
        <v/>
      </c>
      <c r="T78" s="36">
        <f>IF(OR(N78="",S78=""),"",N78-S78)</f>
        <v/>
      </c>
      <c r="U78" s="9" t="n"/>
      <c r="V78" s="9" t="n"/>
      <c r="W78" s="3" t="n"/>
      <c r="X78" s="15">
        <f>IF(E78="","",IFERROR(VLOOKUP(E78,'Lieferanten &amp; Sätze'!$A$4:$B$103,2,FALSE),"Nicht hinterlegt"))</f>
        <v/>
      </c>
    </row>
    <row r="79">
      <c r="A79" s="9" t="n"/>
      <c r="B79" s="9" t="n"/>
      <c r="C79" s="3" t="n"/>
      <c r="D79" s="3" t="n"/>
      <c r="E79" s="3" t="n"/>
      <c r="F79" s="9" t="n"/>
      <c r="G79" s="33" t="n"/>
      <c r="H79" s="33" t="n"/>
      <c r="I79" s="33" t="n"/>
      <c r="J79" s="34" t="n"/>
      <c r="K79" s="34" t="n"/>
      <c r="L79" s="34" t="n"/>
      <c r="M79" s="35" t="n"/>
      <c r="N79" s="36">
        <f>IF(COUNTA(A79:M79)=0,"",SUM(J79:L79)*(1+M79))</f>
        <v/>
      </c>
      <c r="O79" s="37" t="n"/>
      <c r="P79" s="34" t="n"/>
      <c r="Q79" s="36">
        <f>IF(OR(O79="",P79=""),"",O79*P79)</f>
        <v/>
      </c>
      <c r="R79" s="35" t="n"/>
      <c r="S79" s="36">
        <f>IF(OR(N79="",R79=""),"",N79*R79)</f>
        <v/>
      </c>
      <c r="T79" s="36">
        <f>IF(OR(N79="",S79=""),"",N79-S79)</f>
        <v/>
      </c>
      <c r="U79" s="9" t="n"/>
      <c r="V79" s="9" t="n"/>
      <c r="W79" s="3" t="n"/>
      <c r="X79" s="15">
        <f>IF(E79="","",IFERROR(VLOOKUP(E79,'Lieferanten &amp; Sätze'!$A$4:$B$103,2,FALSE),"Nicht hinterlegt"))</f>
        <v/>
      </c>
    </row>
    <row r="80">
      <c r="A80" s="9" t="n"/>
      <c r="B80" s="9" t="n"/>
      <c r="C80" s="3" t="n"/>
      <c r="D80" s="3" t="n"/>
      <c r="E80" s="3" t="n"/>
      <c r="F80" s="9" t="n"/>
      <c r="G80" s="33" t="n"/>
      <c r="H80" s="33" t="n"/>
      <c r="I80" s="33" t="n"/>
      <c r="J80" s="34" t="n"/>
      <c r="K80" s="34" t="n"/>
      <c r="L80" s="34" t="n"/>
      <c r="M80" s="35" t="n"/>
      <c r="N80" s="36">
        <f>IF(COUNTA(A80:M80)=0,"",SUM(J80:L80)*(1+M80))</f>
        <v/>
      </c>
      <c r="O80" s="37" t="n"/>
      <c r="P80" s="34" t="n"/>
      <c r="Q80" s="36">
        <f>IF(OR(O80="",P80=""),"",O80*P80)</f>
        <v/>
      </c>
      <c r="R80" s="35" t="n"/>
      <c r="S80" s="36">
        <f>IF(OR(N80="",R80=""),"",N80*R80)</f>
        <v/>
      </c>
      <c r="T80" s="36">
        <f>IF(OR(N80="",S80=""),"",N80-S80)</f>
        <v/>
      </c>
      <c r="U80" s="9" t="n"/>
      <c r="V80" s="9" t="n"/>
      <c r="W80" s="3" t="n"/>
      <c r="X80" s="15">
        <f>IF(E80="","",IFERROR(VLOOKUP(E80,'Lieferanten &amp; Sätze'!$A$4:$B$103,2,FALSE),"Nicht hinterlegt"))</f>
        <v/>
      </c>
    </row>
    <row r="81">
      <c r="A81" s="9" t="n"/>
      <c r="B81" s="9" t="n"/>
      <c r="C81" s="3" t="n"/>
      <c r="D81" s="3" t="n"/>
      <c r="E81" s="3" t="n"/>
      <c r="F81" s="9" t="n"/>
      <c r="G81" s="33" t="n"/>
      <c r="H81" s="33" t="n"/>
      <c r="I81" s="33" t="n"/>
      <c r="J81" s="34" t="n"/>
      <c r="K81" s="34" t="n"/>
      <c r="L81" s="34" t="n"/>
      <c r="M81" s="35" t="n"/>
      <c r="N81" s="36">
        <f>IF(COUNTA(A81:M81)=0,"",SUM(J81:L81)*(1+M81))</f>
        <v/>
      </c>
      <c r="O81" s="37" t="n"/>
      <c r="P81" s="34" t="n"/>
      <c r="Q81" s="36">
        <f>IF(OR(O81="",P81=""),"",O81*P81)</f>
        <v/>
      </c>
      <c r="R81" s="35" t="n"/>
      <c r="S81" s="36">
        <f>IF(OR(N81="",R81=""),"",N81*R81)</f>
        <v/>
      </c>
      <c r="T81" s="36">
        <f>IF(OR(N81="",S81=""),"",N81-S81)</f>
        <v/>
      </c>
      <c r="U81" s="9" t="n"/>
      <c r="V81" s="9" t="n"/>
      <c r="W81" s="3" t="n"/>
      <c r="X81" s="15">
        <f>IF(E81="","",IFERROR(VLOOKUP(E81,'Lieferanten &amp; Sätze'!$A$4:$B$103,2,FALSE),"Nicht hinterlegt"))</f>
        <v/>
      </c>
    </row>
    <row r="82">
      <c r="A82" s="9" t="n"/>
      <c r="B82" s="9" t="n"/>
      <c r="C82" s="3" t="n"/>
      <c r="D82" s="3" t="n"/>
      <c r="E82" s="3" t="n"/>
      <c r="F82" s="9" t="n"/>
      <c r="G82" s="33" t="n"/>
      <c r="H82" s="33" t="n"/>
      <c r="I82" s="33" t="n"/>
      <c r="J82" s="34" t="n"/>
      <c r="K82" s="34" t="n"/>
      <c r="L82" s="34" t="n"/>
      <c r="M82" s="35" t="n"/>
      <c r="N82" s="36">
        <f>IF(COUNTA(A82:M82)=0,"",SUM(J82:L82)*(1+M82))</f>
        <v/>
      </c>
      <c r="O82" s="37" t="n"/>
      <c r="P82" s="34" t="n"/>
      <c r="Q82" s="36">
        <f>IF(OR(O82="",P82=""),"",O82*P82)</f>
        <v/>
      </c>
      <c r="R82" s="35" t="n"/>
      <c r="S82" s="36">
        <f>IF(OR(N82="",R82=""),"",N82*R82)</f>
        <v/>
      </c>
      <c r="T82" s="36">
        <f>IF(OR(N82="",S82=""),"",N82-S82)</f>
        <v/>
      </c>
      <c r="U82" s="9" t="n"/>
      <c r="V82" s="9" t="n"/>
      <c r="W82" s="3" t="n"/>
      <c r="X82" s="15">
        <f>IF(E82="","",IFERROR(VLOOKUP(E82,'Lieferanten &amp; Sätze'!$A$4:$B$103,2,FALSE),"Nicht hinterlegt"))</f>
        <v/>
      </c>
    </row>
    <row r="83">
      <c r="A83" s="9" t="n"/>
      <c r="B83" s="9" t="n"/>
      <c r="C83" s="3" t="n"/>
      <c r="D83" s="3" t="n"/>
      <c r="E83" s="3" t="n"/>
      <c r="F83" s="9" t="n"/>
      <c r="G83" s="33" t="n"/>
      <c r="H83" s="33" t="n"/>
      <c r="I83" s="33" t="n"/>
      <c r="J83" s="34" t="n"/>
      <c r="K83" s="34" t="n"/>
      <c r="L83" s="34" t="n"/>
      <c r="M83" s="35" t="n"/>
      <c r="N83" s="36">
        <f>IF(COUNTA(A83:M83)=0,"",SUM(J83:L83)*(1+M83))</f>
        <v/>
      </c>
      <c r="O83" s="37" t="n"/>
      <c r="P83" s="34" t="n"/>
      <c r="Q83" s="36">
        <f>IF(OR(O83="",P83=""),"",O83*P83)</f>
        <v/>
      </c>
      <c r="R83" s="35" t="n"/>
      <c r="S83" s="36">
        <f>IF(OR(N83="",R83=""),"",N83*R83)</f>
        <v/>
      </c>
      <c r="T83" s="36">
        <f>IF(OR(N83="",S83=""),"",N83-S83)</f>
        <v/>
      </c>
      <c r="U83" s="9" t="n"/>
      <c r="V83" s="9" t="n"/>
      <c r="W83" s="3" t="n"/>
      <c r="X83" s="15">
        <f>IF(E83="","",IFERROR(VLOOKUP(E83,'Lieferanten &amp; Sätze'!$A$4:$B$103,2,FALSE),"Nicht hinterlegt"))</f>
        <v/>
      </c>
    </row>
    <row r="84">
      <c r="A84" s="9" t="n"/>
      <c r="B84" s="9" t="n"/>
      <c r="C84" s="3" t="n"/>
      <c r="D84" s="3" t="n"/>
      <c r="E84" s="3" t="n"/>
      <c r="F84" s="9" t="n"/>
      <c r="G84" s="33" t="n"/>
      <c r="H84" s="33" t="n"/>
      <c r="I84" s="33" t="n"/>
      <c r="J84" s="34" t="n"/>
      <c r="K84" s="34" t="n"/>
      <c r="L84" s="34" t="n"/>
      <c r="M84" s="35" t="n"/>
      <c r="N84" s="36">
        <f>IF(COUNTA(A84:M84)=0,"",SUM(J84:L84)*(1+M84))</f>
        <v/>
      </c>
      <c r="O84" s="37" t="n"/>
      <c r="P84" s="34" t="n"/>
      <c r="Q84" s="36">
        <f>IF(OR(O84="",P84=""),"",O84*P84)</f>
        <v/>
      </c>
      <c r="R84" s="35" t="n"/>
      <c r="S84" s="36">
        <f>IF(OR(N84="",R84=""),"",N84*R84)</f>
        <v/>
      </c>
      <c r="T84" s="36">
        <f>IF(OR(N84="",S84=""),"",N84-S84)</f>
        <v/>
      </c>
      <c r="U84" s="9" t="n"/>
      <c r="V84" s="9" t="n"/>
      <c r="W84" s="3" t="n"/>
      <c r="X84" s="15">
        <f>IF(E84="","",IFERROR(VLOOKUP(E84,'Lieferanten &amp; Sätze'!$A$4:$B$103,2,FALSE),"Nicht hinterlegt"))</f>
        <v/>
      </c>
    </row>
    <row r="85">
      <c r="A85" s="9" t="n"/>
      <c r="B85" s="9" t="n"/>
      <c r="C85" s="3" t="n"/>
      <c r="D85" s="3" t="n"/>
      <c r="E85" s="3" t="n"/>
      <c r="F85" s="9" t="n"/>
      <c r="G85" s="33" t="n"/>
      <c r="H85" s="33" t="n"/>
      <c r="I85" s="33" t="n"/>
      <c r="J85" s="34" t="n"/>
      <c r="K85" s="34" t="n"/>
      <c r="L85" s="34" t="n"/>
      <c r="M85" s="35" t="n"/>
      <c r="N85" s="36">
        <f>IF(COUNTA(A85:M85)=0,"",SUM(J85:L85)*(1+M85))</f>
        <v/>
      </c>
      <c r="O85" s="37" t="n"/>
      <c r="P85" s="34" t="n"/>
      <c r="Q85" s="36">
        <f>IF(OR(O85="",P85=""),"",O85*P85)</f>
        <v/>
      </c>
      <c r="R85" s="35" t="n"/>
      <c r="S85" s="36">
        <f>IF(OR(N85="",R85=""),"",N85*R85)</f>
        <v/>
      </c>
      <c r="T85" s="36">
        <f>IF(OR(N85="",S85=""),"",N85-S85)</f>
        <v/>
      </c>
      <c r="U85" s="9" t="n"/>
      <c r="V85" s="9" t="n"/>
      <c r="W85" s="3" t="n"/>
      <c r="X85" s="15">
        <f>IF(E85="","",IFERROR(VLOOKUP(E85,'Lieferanten &amp; Sätze'!$A$4:$B$103,2,FALSE),"Nicht hinterlegt"))</f>
        <v/>
      </c>
    </row>
    <row r="86">
      <c r="A86" s="9" t="n"/>
      <c r="B86" s="9" t="n"/>
      <c r="C86" s="3" t="n"/>
      <c r="D86" s="3" t="n"/>
      <c r="E86" s="3" t="n"/>
      <c r="F86" s="9" t="n"/>
      <c r="G86" s="33" t="n"/>
      <c r="H86" s="33" t="n"/>
      <c r="I86" s="33" t="n"/>
      <c r="J86" s="34" t="n"/>
      <c r="K86" s="34" t="n"/>
      <c r="L86" s="34" t="n"/>
      <c r="M86" s="35" t="n"/>
      <c r="N86" s="36">
        <f>IF(COUNTA(A86:M86)=0,"",SUM(J86:L86)*(1+M86))</f>
        <v/>
      </c>
      <c r="O86" s="37" t="n"/>
      <c r="P86" s="34" t="n"/>
      <c r="Q86" s="36">
        <f>IF(OR(O86="",P86=""),"",O86*P86)</f>
        <v/>
      </c>
      <c r="R86" s="35" t="n"/>
      <c r="S86" s="36">
        <f>IF(OR(N86="",R86=""),"",N86*R86)</f>
        <v/>
      </c>
      <c r="T86" s="36">
        <f>IF(OR(N86="",S86=""),"",N86-S86)</f>
        <v/>
      </c>
      <c r="U86" s="9" t="n"/>
      <c r="V86" s="9" t="n"/>
      <c r="W86" s="3" t="n"/>
      <c r="X86" s="15">
        <f>IF(E86="","",IFERROR(VLOOKUP(E86,'Lieferanten &amp; Sätze'!$A$4:$B$103,2,FALSE),"Nicht hinterlegt"))</f>
        <v/>
      </c>
    </row>
    <row r="87">
      <c r="A87" s="9" t="n"/>
      <c r="B87" s="9" t="n"/>
      <c r="C87" s="3" t="n"/>
      <c r="D87" s="3" t="n"/>
      <c r="E87" s="3" t="n"/>
      <c r="F87" s="9" t="n"/>
      <c r="G87" s="33" t="n"/>
      <c r="H87" s="33" t="n"/>
      <c r="I87" s="33" t="n"/>
      <c r="J87" s="34" t="n"/>
      <c r="K87" s="34" t="n"/>
      <c r="L87" s="34" t="n"/>
      <c r="M87" s="35" t="n"/>
      <c r="N87" s="36">
        <f>IF(COUNTA(A87:M87)=0,"",SUM(J87:L87)*(1+M87))</f>
        <v/>
      </c>
      <c r="O87" s="37" t="n"/>
      <c r="P87" s="34" t="n"/>
      <c r="Q87" s="36">
        <f>IF(OR(O87="",P87=""),"",O87*P87)</f>
        <v/>
      </c>
      <c r="R87" s="35" t="n"/>
      <c r="S87" s="36">
        <f>IF(OR(N87="",R87=""),"",N87*R87)</f>
        <v/>
      </c>
      <c r="T87" s="36">
        <f>IF(OR(N87="",S87=""),"",N87-S87)</f>
        <v/>
      </c>
      <c r="U87" s="9" t="n"/>
      <c r="V87" s="9" t="n"/>
      <c r="W87" s="3" t="n"/>
      <c r="X87" s="15">
        <f>IF(E87="","",IFERROR(VLOOKUP(E87,'Lieferanten &amp; Sätze'!$A$4:$B$103,2,FALSE),"Nicht hinterlegt"))</f>
        <v/>
      </c>
    </row>
    <row r="88">
      <c r="A88" s="9" t="n"/>
      <c r="B88" s="9" t="n"/>
      <c r="C88" s="3" t="n"/>
      <c r="D88" s="3" t="n"/>
      <c r="E88" s="3" t="n"/>
      <c r="F88" s="9" t="n"/>
      <c r="G88" s="33" t="n"/>
      <c r="H88" s="33" t="n"/>
      <c r="I88" s="33" t="n"/>
      <c r="J88" s="34" t="n"/>
      <c r="K88" s="34" t="n"/>
      <c r="L88" s="34" t="n"/>
      <c r="M88" s="35" t="n"/>
      <c r="N88" s="36">
        <f>IF(COUNTA(A88:M88)=0,"",SUM(J88:L88)*(1+M88))</f>
        <v/>
      </c>
      <c r="O88" s="37" t="n"/>
      <c r="P88" s="34" t="n"/>
      <c r="Q88" s="36">
        <f>IF(OR(O88="",P88=""),"",O88*P88)</f>
        <v/>
      </c>
      <c r="R88" s="35" t="n"/>
      <c r="S88" s="36">
        <f>IF(OR(N88="",R88=""),"",N88*R88)</f>
        <v/>
      </c>
      <c r="T88" s="36">
        <f>IF(OR(N88="",S88=""),"",N88-S88)</f>
        <v/>
      </c>
      <c r="U88" s="9" t="n"/>
      <c r="V88" s="9" t="n"/>
      <c r="W88" s="3" t="n"/>
      <c r="X88" s="15">
        <f>IF(E88="","",IFERROR(VLOOKUP(E88,'Lieferanten &amp; Sätze'!$A$4:$B$103,2,FALSE),"Nicht hinterlegt"))</f>
        <v/>
      </c>
    </row>
    <row r="89">
      <c r="A89" s="9" t="n"/>
      <c r="B89" s="9" t="n"/>
      <c r="C89" s="3" t="n"/>
      <c r="D89" s="3" t="n"/>
      <c r="E89" s="3" t="n"/>
      <c r="F89" s="9" t="n"/>
      <c r="G89" s="33" t="n"/>
      <c r="H89" s="33" t="n"/>
      <c r="I89" s="33" t="n"/>
      <c r="J89" s="34" t="n"/>
      <c r="K89" s="34" t="n"/>
      <c r="L89" s="34" t="n"/>
      <c r="M89" s="35" t="n"/>
      <c r="N89" s="36">
        <f>IF(COUNTA(A89:M89)=0,"",SUM(J89:L89)*(1+M89))</f>
        <v/>
      </c>
      <c r="O89" s="37" t="n"/>
      <c r="P89" s="34" t="n"/>
      <c r="Q89" s="36">
        <f>IF(OR(O89="",P89=""),"",O89*P89)</f>
        <v/>
      </c>
      <c r="R89" s="35" t="n"/>
      <c r="S89" s="36">
        <f>IF(OR(N89="",R89=""),"",N89*R89)</f>
        <v/>
      </c>
      <c r="T89" s="36">
        <f>IF(OR(N89="",S89=""),"",N89-S89)</f>
        <v/>
      </c>
      <c r="U89" s="9" t="n"/>
      <c r="V89" s="9" t="n"/>
      <c r="W89" s="3" t="n"/>
      <c r="X89" s="15">
        <f>IF(E89="","",IFERROR(VLOOKUP(E89,'Lieferanten &amp; Sätze'!$A$4:$B$103,2,FALSE),"Nicht hinterlegt"))</f>
        <v/>
      </c>
    </row>
    <row r="90">
      <c r="A90" s="9" t="n"/>
      <c r="B90" s="9" t="n"/>
      <c r="C90" s="3" t="n"/>
      <c r="D90" s="3" t="n"/>
      <c r="E90" s="3" t="n"/>
      <c r="F90" s="9" t="n"/>
      <c r="G90" s="33" t="n"/>
      <c r="H90" s="33" t="n"/>
      <c r="I90" s="33" t="n"/>
      <c r="J90" s="34" t="n"/>
      <c r="K90" s="34" t="n"/>
      <c r="L90" s="34" t="n"/>
      <c r="M90" s="35" t="n"/>
      <c r="N90" s="36">
        <f>IF(COUNTA(A90:M90)=0,"",SUM(J90:L90)*(1+M90))</f>
        <v/>
      </c>
      <c r="O90" s="37" t="n"/>
      <c r="P90" s="34" t="n"/>
      <c r="Q90" s="36">
        <f>IF(OR(O90="",P90=""),"",O90*P90)</f>
        <v/>
      </c>
      <c r="R90" s="35" t="n"/>
      <c r="S90" s="36">
        <f>IF(OR(N90="",R90=""),"",N90*R90)</f>
        <v/>
      </c>
      <c r="T90" s="36">
        <f>IF(OR(N90="",S90=""),"",N90-S90)</f>
        <v/>
      </c>
      <c r="U90" s="9" t="n"/>
      <c r="V90" s="9" t="n"/>
      <c r="W90" s="3" t="n"/>
      <c r="X90" s="15">
        <f>IF(E90="","",IFERROR(VLOOKUP(E90,'Lieferanten &amp; Sätze'!$A$4:$B$103,2,FALSE),"Nicht hinterlegt"))</f>
        <v/>
      </c>
    </row>
    <row r="91">
      <c r="A91" s="9" t="n"/>
      <c r="B91" s="9" t="n"/>
      <c r="C91" s="3" t="n"/>
      <c r="D91" s="3" t="n"/>
      <c r="E91" s="3" t="n"/>
      <c r="F91" s="9" t="n"/>
      <c r="G91" s="33" t="n"/>
      <c r="H91" s="33" t="n"/>
      <c r="I91" s="33" t="n"/>
      <c r="J91" s="34" t="n"/>
      <c r="K91" s="34" t="n"/>
      <c r="L91" s="34" t="n"/>
      <c r="M91" s="35" t="n"/>
      <c r="N91" s="36">
        <f>IF(COUNTA(A91:M91)=0,"",SUM(J91:L91)*(1+M91))</f>
        <v/>
      </c>
      <c r="O91" s="37" t="n"/>
      <c r="P91" s="34" t="n"/>
      <c r="Q91" s="36">
        <f>IF(OR(O91="",P91=""),"",O91*P91)</f>
        <v/>
      </c>
      <c r="R91" s="35" t="n"/>
      <c r="S91" s="36">
        <f>IF(OR(N91="",R91=""),"",N91*R91)</f>
        <v/>
      </c>
      <c r="T91" s="36">
        <f>IF(OR(N91="",S91=""),"",N91-S91)</f>
        <v/>
      </c>
      <c r="U91" s="9" t="n"/>
      <c r="V91" s="9" t="n"/>
      <c r="W91" s="3" t="n"/>
      <c r="X91" s="15">
        <f>IF(E91="","",IFERROR(VLOOKUP(E91,'Lieferanten &amp; Sätze'!$A$4:$B$103,2,FALSE),"Nicht hinterlegt"))</f>
        <v/>
      </c>
    </row>
    <row r="92">
      <c r="A92" s="9" t="n"/>
      <c r="B92" s="9" t="n"/>
      <c r="C92" s="3" t="n"/>
      <c r="D92" s="3" t="n"/>
      <c r="E92" s="3" t="n"/>
      <c r="F92" s="9" t="n"/>
      <c r="G92" s="33" t="n"/>
      <c r="H92" s="33" t="n"/>
      <c r="I92" s="33" t="n"/>
      <c r="J92" s="34" t="n"/>
      <c r="K92" s="34" t="n"/>
      <c r="L92" s="34" t="n"/>
      <c r="M92" s="35" t="n"/>
      <c r="N92" s="36">
        <f>IF(COUNTA(A92:M92)=0,"",SUM(J92:L92)*(1+M92))</f>
        <v/>
      </c>
      <c r="O92" s="37" t="n"/>
      <c r="P92" s="34" t="n"/>
      <c r="Q92" s="36">
        <f>IF(OR(O92="",P92=""),"",O92*P92)</f>
        <v/>
      </c>
      <c r="R92" s="35" t="n"/>
      <c r="S92" s="36">
        <f>IF(OR(N92="",R92=""),"",N92*R92)</f>
        <v/>
      </c>
      <c r="T92" s="36">
        <f>IF(OR(N92="",S92=""),"",N92-S92)</f>
        <v/>
      </c>
      <c r="U92" s="9" t="n"/>
      <c r="V92" s="9" t="n"/>
      <c r="W92" s="3" t="n"/>
      <c r="X92" s="15">
        <f>IF(E92="","",IFERROR(VLOOKUP(E92,'Lieferanten &amp; Sätze'!$A$4:$B$103,2,FALSE),"Nicht hinterlegt"))</f>
        <v/>
      </c>
    </row>
    <row r="93">
      <c r="A93" s="9" t="n"/>
      <c r="B93" s="9" t="n"/>
      <c r="C93" s="3" t="n"/>
      <c r="D93" s="3" t="n"/>
      <c r="E93" s="3" t="n"/>
      <c r="F93" s="9" t="n"/>
      <c r="G93" s="33" t="n"/>
      <c r="H93" s="33" t="n"/>
      <c r="I93" s="33" t="n"/>
      <c r="J93" s="34" t="n"/>
      <c r="K93" s="34" t="n"/>
      <c r="L93" s="34" t="n"/>
      <c r="M93" s="35" t="n"/>
      <c r="N93" s="36">
        <f>IF(COUNTA(A93:M93)=0,"",SUM(J93:L93)*(1+M93))</f>
        <v/>
      </c>
      <c r="O93" s="37" t="n"/>
      <c r="P93" s="34" t="n"/>
      <c r="Q93" s="36">
        <f>IF(OR(O93="",P93=""),"",O93*P93)</f>
        <v/>
      </c>
      <c r="R93" s="35" t="n"/>
      <c r="S93" s="36">
        <f>IF(OR(N93="",R93=""),"",N93*R93)</f>
        <v/>
      </c>
      <c r="T93" s="36">
        <f>IF(OR(N93="",S93=""),"",N93-S93)</f>
        <v/>
      </c>
      <c r="U93" s="9" t="n"/>
      <c r="V93" s="9" t="n"/>
      <c r="W93" s="3" t="n"/>
      <c r="X93" s="15">
        <f>IF(E93="","",IFERROR(VLOOKUP(E93,'Lieferanten &amp; Sätze'!$A$4:$B$103,2,FALSE),"Nicht hinterlegt"))</f>
        <v/>
      </c>
    </row>
    <row r="94">
      <c r="A94" s="9" t="n"/>
      <c r="B94" s="9" t="n"/>
      <c r="C94" s="3" t="n"/>
      <c r="D94" s="3" t="n"/>
      <c r="E94" s="3" t="n"/>
      <c r="F94" s="9" t="n"/>
      <c r="G94" s="33" t="n"/>
      <c r="H94" s="33" t="n"/>
      <c r="I94" s="33" t="n"/>
      <c r="J94" s="34" t="n"/>
      <c r="K94" s="34" t="n"/>
      <c r="L94" s="34" t="n"/>
      <c r="M94" s="35" t="n"/>
      <c r="N94" s="36">
        <f>IF(COUNTA(A94:M94)=0,"",SUM(J94:L94)*(1+M94))</f>
        <v/>
      </c>
      <c r="O94" s="37" t="n"/>
      <c r="P94" s="34" t="n"/>
      <c r="Q94" s="36">
        <f>IF(OR(O94="",P94=""),"",O94*P94)</f>
        <v/>
      </c>
      <c r="R94" s="35" t="n"/>
      <c r="S94" s="36">
        <f>IF(OR(N94="",R94=""),"",N94*R94)</f>
        <v/>
      </c>
      <c r="T94" s="36">
        <f>IF(OR(N94="",S94=""),"",N94-S94)</f>
        <v/>
      </c>
      <c r="U94" s="9" t="n"/>
      <c r="V94" s="9" t="n"/>
      <c r="W94" s="3" t="n"/>
      <c r="X94" s="15">
        <f>IF(E94="","",IFERROR(VLOOKUP(E94,'Lieferanten &amp; Sätze'!$A$4:$B$103,2,FALSE),"Nicht hinterlegt"))</f>
        <v/>
      </c>
    </row>
    <row r="95">
      <c r="A95" s="9" t="n"/>
      <c r="B95" s="9" t="n"/>
      <c r="C95" s="3" t="n"/>
      <c r="D95" s="3" t="n"/>
      <c r="E95" s="3" t="n"/>
      <c r="F95" s="9" t="n"/>
      <c r="G95" s="33" t="n"/>
      <c r="H95" s="33" t="n"/>
      <c r="I95" s="33" t="n"/>
      <c r="J95" s="34" t="n"/>
      <c r="K95" s="34" t="n"/>
      <c r="L95" s="34" t="n"/>
      <c r="M95" s="35" t="n"/>
      <c r="N95" s="36">
        <f>IF(COUNTA(A95:M95)=0,"",SUM(J95:L95)*(1+M95))</f>
        <v/>
      </c>
      <c r="O95" s="37" t="n"/>
      <c r="P95" s="34" t="n"/>
      <c r="Q95" s="36">
        <f>IF(OR(O95="",P95=""),"",O95*P95)</f>
        <v/>
      </c>
      <c r="R95" s="35" t="n"/>
      <c r="S95" s="36">
        <f>IF(OR(N95="",R95=""),"",N95*R95)</f>
        <v/>
      </c>
      <c r="T95" s="36">
        <f>IF(OR(N95="",S95=""),"",N95-S95)</f>
        <v/>
      </c>
      <c r="U95" s="9" t="n"/>
      <c r="V95" s="9" t="n"/>
      <c r="W95" s="3" t="n"/>
      <c r="X95" s="15">
        <f>IF(E95="","",IFERROR(VLOOKUP(E95,'Lieferanten &amp; Sätze'!$A$4:$B$103,2,FALSE),"Nicht hinterlegt"))</f>
        <v/>
      </c>
    </row>
    <row r="96">
      <c r="A96" s="9" t="n"/>
      <c r="B96" s="9" t="n"/>
      <c r="C96" s="3" t="n"/>
      <c r="D96" s="3" t="n"/>
      <c r="E96" s="3" t="n"/>
      <c r="F96" s="9" t="n"/>
      <c r="G96" s="33" t="n"/>
      <c r="H96" s="33" t="n"/>
      <c r="I96" s="33" t="n"/>
      <c r="J96" s="34" t="n"/>
      <c r="K96" s="34" t="n"/>
      <c r="L96" s="34" t="n"/>
      <c r="M96" s="35" t="n"/>
      <c r="N96" s="36">
        <f>IF(COUNTA(A96:M96)=0,"",SUM(J96:L96)*(1+M96))</f>
        <v/>
      </c>
      <c r="O96" s="37" t="n"/>
      <c r="P96" s="34" t="n"/>
      <c r="Q96" s="36">
        <f>IF(OR(O96="",P96=""),"",O96*P96)</f>
        <v/>
      </c>
      <c r="R96" s="35" t="n"/>
      <c r="S96" s="36">
        <f>IF(OR(N96="",R96=""),"",N96*R96)</f>
        <v/>
      </c>
      <c r="T96" s="36">
        <f>IF(OR(N96="",S96=""),"",N96-S96)</f>
        <v/>
      </c>
      <c r="U96" s="9" t="n"/>
      <c r="V96" s="9" t="n"/>
      <c r="W96" s="3" t="n"/>
      <c r="X96" s="15">
        <f>IF(E96="","",IFERROR(VLOOKUP(E96,'Lieferanten &amp; Sätze'!$A$4:$B$103,2,FALSE),"Nicht hinterlegt"))</f>
        <v/>
      </c>
    </row>
    <row r="97">
      <c r="A97" s="9" t="n"/>
      <c r="B97" s="9" t="n"/>
      <c r="C97" s="3" t="n"/>
      <c r="D97" s="3" t="n"/>
      <c r="E97" s="3" t="n"/>
      <c r="F97" s="9" t="n"/>
      <c r="G97" s="33" t="n"/>
      <c r="H97" s="33" t="n"/>
      <c r="I97" s="33" t="n"/>
      <c r="J97" s="34" t="n"/>
      <c r="K97" s="34" t="n"/>
      <c r="L97" s="34" t="n"/>
      <c r="M97" s="35" t="n"/>
      <c r="N97" s="36">
        <f>IF(COUNTA(A97:M97)=0,"",SUM(J97:L97)*(1+M97))</f>
        <v/>
      </c>
      <c r="O97" s="37" t="n"/>
      <c r="P97" s="34" t="n"/>
      <c r="Q97" s="36">
        <f>IF(OR(O97="",P97=""),"",O97*P97)</f>
        <v/>
      </c>
      <c r="R97" s="35" t="n"/>
      <c r="S97" s="36">
        <f>IF(OR(N97="",R97=""),"",N97*R97)</f>
        <v/>
      </c>
      <c r="T97" s="36">
        <f>IF(OR(N97="",S97=""),"",N97-S97)</f>
        <v/>
      </c>
      <c r="U97" s="9" t="n"/>
      <c r="V97" s="9" t="n"/>
      <c r="W97" s="3" t="n"/>
      <c r="X97" s="15">
        <f>IF(E97="","",IFERROR(VLOOKUP(E97,'Lieferanten &amp; Sätze'!$A$4:$B$103,2,FALSE),"Nicht hinterlegt"))</f>
        <v/>
      </c>
    </row>
    <row r="98">
      <c r="A98" s="9" t="n"/>
      <c r="B98" s="9" t="n"/>
      <c r="C98" s="3" t="n"/>
      <c r="D98" s="3" t="n"/>
      <c r="E98" s="3" t="n"/>
      <c r="F98" s="9" t="n"/>
      <c r="G98" s="33" t="n"/>
      <c r="H98" s="33" t="n"/>
      <c r="I98" s="33" t="n"/>
      <c r="J98" s="34" t="n"/>
      <c r="K98" s="34" t="n"/>
      <c r="L98" s="34" t="n"/>
      <c r="M98" s="35" t="n"/>
      <c r="N98" s="36">
        <f>IF(COUNTA(A98:M98)=0,"",SUM(J98:L98)*(1+M98))</f>
        <v/>
      </c>
      <c r="O98" s="37" t="n"/>
      <c r="P98" s="34" t="n"/>
      <c r="Q98" s="36">
        <f>IF(OR(O98="",P98=""),"",O98*P98)</f>
        <v/>
      </c>
      <c r="R98" s="35" t="n"/>
      <c r="S98" s="36">
        <f>IF(OR(N98="",R98=""),"",N98*R98)</f>
        <v/>
      </c>
      <c r="T98" s="36">
        <f>IF(OR(N98="",S98=""),"",N98-S98)</f>
        <v/>
      </c>
      <c r="U98" s="9" t="n"/>
      <c r="V98" s="9" t="n"/>
      <c r="W98" s="3" t="n"/>
      <c r="X98" s="15">
        <f>IF(E98="","",IFERROR(VLOOKUP(E98,'Lieferanten &amp; Sätze'!$A$4:$B$103,2,FALSE),"Nicht hinterlegt"))</f>
        <v/>
      </c>
    </row>
    <row r="99">
      <c r="A99" s="9" t="n"/>
      <c r="B99" s="9" t="n"/>
      <c r="C99" s="3" t="n"/>
      <c r="D99" s="3" t="n"/>
      <c r="E99" s="3" t="n"/>
      <c r="F99" s="9" t="n"/>
      <c r="G99" s="33" t="n"/>
      <c r="H99" s="33" t="n"/>
      <c r="I99" s="33" t="n"/>
      <c r="J99" s="34" t="n"/>
      <c r="K99" s="34" t="n"/>
      <c r="L99" s="34" t="n"/>
      <c r="M99" s="35" t="n"/>
      <c r="N99" s="36">
        <f>IF(COUNTA(A99:M99)=0,"",SUM(J99:L99)*(1+M99))</f>
        <v/>
      </c>
      <c r="O99" s="37" t="n"/>
      <c r="P99" s="34" t="n"/>
      <c r="Q99" s="36">
        <f>IF(OR(O99="",P99=""),"",O99*P99)</f>
        <v/>
      </c>
      <c r="R99" s="35" t="n"/>
      <c r="S99" s="36">
        <f>IF(OR(N99="",R99=""),"",N99*R99)</f>
        <v/>
      </c>
      <c r="T99" s="36">
        <f>IF(OR(N99="",S99=""),"",N99-S99)</f>
        <v/>
      </c>
      <c r="U99" s="9" t="n"/>
      <c r="V99" s="9" t="n"/>
      <c r="W99" s="3" t="n"/>
      <c r="X99" s="15">
        <f>IF(E99="","",IFERROR(VLOOKUP(E99,'Lieferanten &amp; Sätze'!$A$4:$B$103,2,FALSE),"Nicht hinterlegt"))</f>
        <v/>
      </c>
    </row>
    <row r="100">
      <c r="A100" s="9" t="n"/>
      <c r="B100" s="9" t="n"/>
      <c r="C100" s="3" t="n"/>
      <c r="D100" s="3" t="n"/>
      <c r="E100" s="3" t="n"/>
      <c r="F100" s="9" t="n"/>
      <c r="G100" s="33" t="n"/>
      <c r="H100" s="33" t="n"/>
      <c r="I100" s="33" t="n"/>
      <c r="J100" s="34" t="n"/>
      <c r="K100" s="34" t="n"/>
      <c r="L100" s="34" t="n"/>
      <c r="M100" s="35" t="n"/>
      <c r="N100" s="36">
        <f>IF(COUNTA(A100:M100)=0,"",SUM(J100:L100)*(1+M100))</f>
        <v/>
      </c>
      <c r="O100" s="37" t="n"/>
      <c r="P100" s="34" t="n"/>
      <c r="Q100" s="36">
        <f>IF(OR(O100="",P100=""),"",O100*P100)</f>
        <v/>
      </c>
      <c r="R100" s="35" t="n"/>
      <c r="S100" s="36">
        <f>IF(OR(N100="",R100=""),"",N100*R100)</f>
        <v/>
      </c>
      <c r="T100" s="36">
        <f>IF(OR(N100="",S100=""),"",N100-S100)</f>
        <v/>
      </c>
      <c r="U100" s="9" t="n"/>
      <c r="V100" s="9" t="n"/>
      <c r="W100" s="3" t="n"/>
      <c r="X100" s="15">
        <f>IF(E100="","",IFERROR(VLOOKUP(E100,'Lieferanten &amp; Sätze'!$A$4:$B$103,2,FALSE),"Nicht hinterlegt"))</f>
        <v/>
      </c>
    </row>
    <row r="101">
      <c r="A101" s="9" t="n"/>
      <c r="B101" s="9" t="n"/>
      <c r="C101" s="3" t="n"/>
      <c r="D101" s="3" t="n"/>
      <c r="E101" s="3" t="n"/>
      <c r="F101" s="9" t="n"/>
      <c r="G101" s="33" t="n"/>
      <c r="H101" s="33" t="n"/>
      <c r="I101" s="33" t="n"/>
      <c r="J101" s="34" t="n"/>
      <c r="K101" s="34" t="n"/>
      <c r="L101" s="34" t="n"/>
      <c r="M101" s="35" t="n"/>
      <c r="N101" s="36">
        <f>IF(COUNTA(A101:M101)=0,"",SUM(J101:L101)*(1+M101))</f>
        <v/>
      </c>
      <c r="O101" s="37" t="n"/>
      <c r="P101" s="34" t="n"/>
      <c r="Q101" s="36">
        <f>IF(OR(O101="",P101=""),"",O101*P101)</f>
        <v/>
      </c>
      <c r="R101" s="35" t="n"/>
      <c r="S101" s="36">
        <f>IF(OR(N101="",R101=""),"",N101*R101)</f>
        <v/>
      </c>
      <c r="T101" s="36">
        <f>IF(OR(N101="",S101=""),"",N101-S101)</f>
        <v/>
      </c>
      <c r="U101" s="9" t="n"/>
      <c r="V101" s="9" t="n"/>
      <c r="W101" s="3" t="n"/>
      <c r="X101" s="15">
        <f>IF(E101="","",IFERROR(VLOOKUP(E101,'Lieferanten &amp; Sätze'!$A$4:$B$103,2,FALSE),"Nicht hinterlegt"))</f>
        <v/>
      </c>
    </row>
    <row r="102">
      <c r="A102" s="9" t="n"/>
      <c r="B102" s="9" t="n"/>
      <c r="C102" s="3" t="n"/>
      <c r="D102" s="3" t="n"/>
      <c r="E102" s="3" t="n"/>
      <c r="F102" s="9" t="n"/>
      <c r="G102" s="33" t="n"/>
      <c r="H102" s="33" t="n"/>
      <c r="I102" s="33" t="n"/>
      <c r="J102" s="34" t="n"/>
      <c r="K102" s="34" t="n"/>
      <c r="L102" s="34" t="n"/>
      <c r="M102" s="35" t="n"/>
      <c r="N102" s="36">
        <f>IF(COUNTA(A102:M102)=0,"",SUM(J102:L102)*(1+M102))</f>
        <v/>
      </c>
      <c r="O102" s="37" t="n"/>
      <c r="P102" s="34" t="n"/>
      <c r="Q102" s="36">
        <f>IF(OR(O102="",P102=""),"",O102*P102)</f>
        <v/>
      </c>
      <c r="R102" s="35" t="n"/>
      <c r="S102" s="36">
        <f>IF(OR(N102="",R102=""),"",N102*R102)</f>
        <v/>
      </c>
      <c r="T102" s="36">
        <f>IF(OR(N102="",S102=""),"",N102-S102)</f>
        <v/>
      </c>
      <c r="U102" s="9" t="n"/>
      <c r="V102" s="9" t="n"/>
      <c r="W102" s="3" t="n"/>
      <c r="X102" s="15">
        <f>IF(E102="","",IFERROR(VLOOKUP(E102,'Lieferanten &amp; Sätze'!$A$4:$B$103,2,FALSE),"Nicht hinterlegt"))</f>
        <v/>
      </c>
    </row>
    <row r="103">
      <c r="A103" s="9" t="n"/>
      <c r="B103" s="9" t="n"/>
      <c r="C103" s="3" t="n"/>
      <c r="D103" s="3" t="n"/>
      <c r="E103" s="3" t="n"/>
      <c r="F103" s="9" t="n"/>
      <c r="G103" s="33" t="n"/>
      <c r="H103" s="33" t="n"/>
      <c r="I103" s="33" t="n"/>
      <c r="J103" s="34" t="n"/>
      <c r="K103" s="34" t="n"/>
      <c r="L103" s="34" t="n"/>
      <c r="M103" s="35" t="n"/>
      <c r="N103" s="36">
        <f>IF(COUNTA(A103:M103)=0,"",SUM(J103:L103)*(1+M103))</f>
        <v/>
      </c>
      <c r="O103" s="37" t="n"/>
      <c r="P103" s="34" t="n"/>
      <c r="Q103" s="36">
        <f>IF(OR(O103="",P103=""),"",O103*P103)</f>
        <v/>
      </c>
      <c r="R103" s="35" t="n"/>
      <c r="S103" s="36">
        <f>IF(OR(N103="",R103=""),"",N103*R103)</f>
        <v/>
      </c>
      <c r="T103" s="36">
        <f>IF(OR(N103="",S103=""),"",N103-S103)</f>
        <v/>
      </c>
      <c r="U103" s="9" t="n"/>
      <c r="V103" s="9" t="n"/>
      <c r="W103" s="3" t="n"/>
      <c r="X103" s="15">
        <f>IF(E103="","",IFERROR(VLOOKUP(E103,'Lieferanten &amp; Sätze'!$A$4:$B$103,2,FALSE),"Nicht hinterlegt"))</f>
        <v/>
      </c>
    </row>
    <row r="104">
      <c r="A104" s="9" t="n"/>
      <c r="B104" s="9" t="n"/>
      <c r="C104" s="3" t="n"/>
      <c r="D104" s="3" t="n"/>
      <c r="E104" s="3" t="n"/>
      <c r="F104" s="9" t="n"/>
      <c r="G104" s="33" t="n"/>
      <c r="H104" s="33" t="n"/>
      <c r="I104" s="33" t="n"/>
      <c r="J104" s="34" t="n"/>
      <c r="K104" s="34" t="n"/>
      <c r="L104" s="34" t="n"/>
      <c r="M104" s="35" t="n"/>
      <c r="N104" s="36">
        <f>IF(COUNTA(A104:M104)=0,"",SUM(J104:L104)*(1+M104))</f>
        <v/>
      </c>
      <c r="O104" s="37" t="n"/>
      <c r="P104" s="34" t="n"/>
      <c r="Q104" s="36">
        <f>IF(OR(O104="",P104=""),"",O104*P104)</f>
        <v/>
      </c>
      <c r="R104" s="35" t="n"/>
      <c r="S104" s="36">
        <f>IF(OR(N104="",R104=""),"",N104*R104)</f>
        <v/>
      </c>
      <c r="T104" s="36">
        <f>IF(OR(N104="",S104=""),"",N104-S104)</f>
        <v/>
      </c>
      <c r="U104" s="9" t="n"/>
      <c r="V104" s="9" t="n"/>
      <c r="W104" s="3" t="n"/>
      <c r="X104" s="15">
        <f>IF(E104="","",IFERROR(VLOOKUP(E104,'Lieferanten &amp; Sätze'!$A$4:$B$103,2,FALSE),"Nicht hinterlegt"))</f>
        <v/>
      </c>
    </row>
    <row r="105">
      <c r="A105" s="9" t="n"/>
      <c r="B105" s="9" t="n"/>
      <c r="C105" s="3" t="n"/>
      <c r="D105" s="3" t="n"/>
      <c r="E105" s="3" t="n"/>
      <c r="F105" s="9" t="n"/>
      <c r="G105" s="33" t="n"/>
      <c r="H105" s="33" t="n"/>
      <c r="I105" s="33" t="n"/>
      <c r="J105" s="34" t="n"/>
      <c r="K105" s="34" t="n"/>
      <c r="L105" s="34" t="n"/>
      <c r="M105" s="35" t="n"/>
      <c r="N105" s="36">
        <f>IF(COUNTA(A105:M105)=0,"",SUM(J105:L105)*(1+M105))</f>
        <v/>
      </c>
      <c r="O105" s="37" t="n"/>
      <c r="P105" s="34" t="n"/>
      <c r="Q105" s="36">
        <f>IF(OR(O105="",P105=""),"",O105*P105)</f>
        <v/>
      </c>
      <c r="R105" s="35" t="n"/>
      <c r="S105" s="36">
        <f>IF(OR(N105="",R105=""),"",N105*R105)</f>
        <v/>
      </c>
      <c r="T105" s="36">
        <f>IF(OR(N105="",S105=""),"",N105-S105)</f>
        <v/>
      </c>
      <c r="U105" s="9" t="n"/>
      <c r="V105" s="9" t="n"/>
      <c r="W105" s="3" t="n"/>
      <c r="X105" s="15">
        <f>IF(E105="","",IFERROR(VLOOKUP(E105,'Lieferanten &amp; Sätze'!$A$4:$B$103,2,FALSE),"Nicht hinterlegt"))</f>
        <v/>
      </c>
    </row>
    <row r="106">
      <c r="A106" s="9" t="n"/>
      <c r="B106" s="9" t="n"/>
      <c r="C106" s="3" t="n"/>
      <c r="D106" s="3" t="n"/>
      <c r="E106" s="3" t="n"/>
      <c r="F106" s="9" t="n"/>
      <c r="G106" s="33" t="n"/>
      <c r="H106" s="33" t="n"/>
      <c r="I106" s="33" t="n"/>
      <c r="J106" s="34" t="n"/>
      <c r="K106" s="34" t="n"/>
      <c r="L106" s="34" t="n"/>
      <c r="M106" s="35" t="n"/>
      <c r="N106" s="36">
        <f>IF(COUNTA(A106:M106)=0,"",SUM(J106:L106)*(1+M106))</f>
        <v/>
      </c>
      <c r="O106" s="37" t="n"/>
      <c r="P106" s="34" t="n"/>
      <c r="Q106" s="36">
        <f>IF(OR(O106="",P106=""),"",O106*P106)</f>
        <v/>
      </c>
      <c r="R106" s="35" t="n"/>
      <c r="S106" s="36">
        <f>IF(OR(N106="",R106=""),"",N106*R106)</f>
        <v/>
      </c>
      <c r="T106" s="36">
        <f>IF(OR(N106="",S106=""),"",N106-S106)</f>
        <v/>
      </c>
      <c r="U106" s="9" t="n"/>
      <c r="V106" s="9" t="n"/>
      <c r="W106" s="3" t="n"/>
      <c r="X106" s="15">
        <f>IF(E106="","",IFERROR(VLOOKUP(E106,'Lieferanten &amp; Sätze'!$A$4:$B$103,2,FALSE),"Nicht hinterlegt"))</f>
        <v/>
      </c>
    </row>
    <row r="107">
      <c r="A107" s="9" t="n"/>
      <c r="B107" s="9" t="n"/>
      <c r="C107" s="3" t="n"/>
      <c r="D107" s="3" t="n"/>
      <c r="E107" s="3" t="n"/>
      <c r="F107" s="9" t="n"/>
      <c r="G107" s="33" t="n"/>
      <c r="H107" s="33" t="n"/>
      <c r="I107" s="33" t="n"/>
      <c r="J107" s="34" t="n"/>
      <c r="K107" s="34" t="n"/>
      <c r="L107" s="34" t="n"/>
      <c r="M107" s="35" t="n"/>
      <c r="N107" s="36">
        <f>IF(COUNTA(A107:M107)=0,"",SUM(J107:L107)*(1+M107))</f>
        <v/>
      </c>
      <c r="O107" s="37" t="n"/>
      <c r="P107" s="34" t="n"/>
      <c r="Q107" s="36">
        <f>IF(OR(O107="",P107=""),"",O107*P107)</f>
        <v/>
      </c>
      <c r="R107" s="35" t="n"/>
      <c r="S107" s="36">
        <f>IF(OR(N107="",R107=""),"",N107*R107)</f>
        <v/>
      </c>
      <c r="T107" s="36">
        <f>IF(OR(N107="",S107=""),"",N107-S107)</f>
        <v/>
      </c>
      <c r="U107" s="9" t="n"/>
      <c r="V107" s="9" t="n"/>
      <c r="W107" s="3" t="n"/>
      <c r="X107" s="15">
        <f>IF(E107="","",IFERROR(VLOOKUP(E107,'Lieferanten &amp; Sätze'!$A$4:$B$103,2,FALSE),"Nicht hinterlegt"))</f>
        <v/>
      </c>
    </row>
    <row r="108">
      <c r="A108" s="9" t="n"/>
      <c r="B108" s="9" t="n"/>
      <c r="C108" s="3" t="n"/>
      <c r="D108" s="3" t="n"/>
      <c r="E108" s="3" t="n"/>
      <c r="F108" s="9" t="n"/>
      <c r="G108" s="33" t="n"/>
      <c r="H108" s="33" t="n"/>
      <c r="I108" s="33" t="n"/>
      <c r="J108" s="34" t="n"/>
      <c r="K108" s="34" t="n"/>
      <c r="L108" s="34" t="n"/>
      <c r="M108" s="35" t="n"/>
      <c r="N108" s="36">
        <f>IF(COUNTA(A108:M108)=0,"",SUM(J108:L108)*(1+M108))</f>
        <v/>
      </c>
      <c r="O108" s="37" t="n"/>
      <c r="P108" s="34" t="n"/>
      <c r="Q108" s="36">
        <f>IF(OR(O108="",P108=""),"",O108*P108)</f>
        <v/>
      </c>
      <c r="R108" s="35" t="n"/>
      <c r="S108" s="36">
        <f>IF(OR(N108="",R108=""),"",N108*R108)</f>
        <v/>
      </c>
      <c r="T108" s="36">
        <f>IF(OR(N108="",S108=""),"",N108-S108)</f>
        <v/>
      </c>
      <c r="U108" s="9" t="n"/>
      <c r="V108" s="9" t="n"/>
      <c r="W108" s="3" t="n"/>
      <c r="X108" s="15">
        <f>IF(E108="","",IFERROR(VLOOKUP(E108,'Lieferanten &amp; Sätze'!$A$4:$B$103,2,FALSE),"Nicht hinterlegt"))</f>
        <v/>
      </c>
    </row>
    <row r="109">
      <c r="A109" s="9" t="n"/>
      <c r="B109" s="9" t="n"/>
      <c r="C109" s="3" t="n"/>
      <c r="D109" s="3" t="n"/>
      <c r="E109" s="3" t="n"/>
      <c r="F109" s="9" t="n"/>
      <c r="G109" s="33" t="n"/>
      <c r="H109" s="33" t="n"/>
      <c r="I109" s="33" t="n"/>
      <c r="J109" s="34" t="n"/>
      <c r="K109" s="34" t="n"/>
      <c r="L109" s="34" t="n"/>
      <c r="M109" s="35" t="n"/>
      <c r="N109" s="36">
        <f>IF(COUNTA(A109:M109)=0,"",SUM(J109:L109)*(1+M109))</f>
        <v/>
      </c>
      <c r="O109" s="37" t="n"/>
      <c r="P109" s="34" t="n"/>
      <c r="Q109" s="36">
        <f>IF(OR(O109="",P109=""),"",O109*P109)</f>
        <v/>
      </c>
      <c r="R109" s="35" t="n"/>
      <c r="S109" s="36">
        <f>IF(OR(N109="",R109=""),"",N109*R109)</f>
        <v/>
      </c>
      <c r="T109" s="36">
        <f>IF(OR(N109="",S109=""),"",N109-S109)</f>
        <v/>
      </c>
      <c r="U109" s="9" t="n"/>
      <c r="V109" s="9" t="n"/>
      <c r="W109" s="3" t="n"/>
      <c r="X109" s="15">
        <f>IF(E109="","",IFERROR(VLOOKUP(E109,'Lieferanten &amp; Sätze'!$A$4:$B$103,2,FALSE),"Nicht hinterlegt"))</f>
        <v/>
      </c>
    </row>
    <row r="110">
      <c r="A110" s="9" t="n"/>
      <c r="B110" s="9" t="n"/>
      <c r="C110" s="3" t="n"/>
      <c r="D110" s="3" t="n"/>
      <c r="E110" s="3" t="n"/>
      <c r="F110" s="9" t="n"/>
      <c r="G110" s="33" t="n"/>
      <c r="H110" s="33" t="n"/>
      <c r="I110" s="33" t="n"/>
      <c r="J110" s="34" t="n"/>
      <c r="K110" s="34" t="n"/>
      <c r="L110" s="34" t="n"/>
      <c r="M110" s="35" t="n"/>
      <c r="N110" s="36">
        <f>IF(COUNTA(A110:M110)=0,"",SUM(J110:L110)*(1+M110))</f>
        <v/>
      </c>
      <c r="O110" s="37" t="n"/>
      <c r="P110" s="34" t="n"/>
      <c r="Q110" s="36">
        <f>IF(OR(O110="",P110=""),"",O110*P110)</f>
        <v/>
      </c>
      <c r="R110" s="35" t="n"/>
      <c r="S110" s="36">
        <f>IF(OR(N110="",R110=""),"",N110*R110)</f>
        <v/>
      </c>
      <c r="T110" s="36">
        <f>IF(OR(N110="",S110=""),"",N110-S110)</f>
        <v/>
      </c>
      <c r="U110" s="9" t="n"/>
      <c r="V110" s="9" t="n"/>
      <c r="W110" s="3" t="n"/>
      <c r="X110" s="15">
        <f>IF(E110="","",IFERROR(VLOOKUP(E110,'Lieferanten &amp; Sätze'!$A$4:$B$103,2,FALSE),"Nicht hinterlegt"))</f>
        <v/>
      </c>
    </row>
    <row r="111">
      <c r="A111" s="9" t="n"/>
      <c r="B111" s="9" t="n"/>
      <c r="C111" s="3" t="n"/>
      <c r="D111" s="3" t="n"/>
      <c r="E111" s="3" t="n"/>
      <c r="F111" s="9" t="n"/>
      <c r="G111" s="33" t="n"/>
      <c r="H111" s="33" t="n"/>
      <c r="I111" s="33" t="n"/>
      <c r="J111" s="34" t="n"/>
      <c r="K111" s="34" t="n"/>
      <c r="L111" s="34" t="n"/>
      <c r="M111" s="35" t="n"/>
      <c r="N111" s="36">
        <f>IF(COUNTA(A111:M111)=0,"",SUM(J111:L111)*(1+M111))</f>
        <v/>
      </c>
      <c r="O111" s="37" t="n"/>
      <c r="P111" s="34" t="n"/>
      <c r="Q111" s="36">
        <f>IF(OR(O111="",P111=""),"",O111*P111)</f>
        <v/>
      </c>
      <c r="R111" s="35" t="n"/>
      <c r="S111" s="36">
        <f>IF(OR(N111="",R111=""),"",N111*R111)</f>
        <v/>
      </c>
      <c r="T111" s="36">
        <f>IF(OR(N111="",S111=""),"",N111-S111)</f>
        <v/>
      </c>
      <c r="U111" s="9" t="n"/>
      <c r="V111" s="9" t="n"/>
      <c r="W111" s="3" t="n"/>
      <c r="X111" s="15">
        <f>IF(E111="","",IFERROR(VLOOKUP(E111,'Lieferanten &amp; Sätze'!$A$4:$B$103,2,FALSE),"Nicht hinterlegt"))</f>
        <v/>
      </c>
    </row>
    <row r="112">
      <c r="A112" s="9" t="n"/>
      <c r="B112" s="9" t="n"/>
      <c r="C112" s="3" t="n"/>
      <c r="D112" s="3" t="n"/>
      <c r="E112" s="3" t="n"/>
      <c r="F112" s="9" t="n"/>
      <c r="G112" s="33" t="n"/>
      <c r="H112" s="33" t="n"/>
      <c r="I112" s="33" t="n"/>
      <c r="J112" s="34" t="n"/>
      <c r="K112" s="34" t="n"/>
      <c r="L112" s="34" t="n"/>
      <c r="M112" s="35" t="n"/>
      <c r="N112" s="36">
        <f>IF(COUNTA(A112:M112)=0,"",SUM(J112:L112)*(1+M112))</f>
        <v/>
      </c>
      <c r="O112" s="37" t="n"/>
      <c r="P112" s="34" t="n"/>
      <c r="Q112" s="36">
        <f>IF(OR(O112="",P112=""),"",O112*P112)</f>
        <v/>
      </c>
      <c r="R112" s="35" t="n"/>
      <c r="S112" s="36">
        <f>IF(OR(N112="",R112=""),"",N112*R112)</f>
        <v/>
      </c>
      <c r="T112" s="36">
        <f>IF(OR(N112="",S112=""),"",N112-S112)</f>
        <v/>
      </c>
      <c r="U112" s="9" t="n"/>
      <c r="V112" s="9" t="n"/>
      <c r="W112" s="3" t="n"/>
      <c r="X112" s="15">
        <f>IF(E112="","",IFERROR(VLOOKUP(E112,'Lieferanten &amp; Sätze'!$A$4:$B$103,2,FALSE),"Nicht hinterlegt"))</f>
        <v/>
      </c>
    </row>
    <row r="113">
      <c r="A113" s="9" t="n"/>
      <c r="B113" s="9" t="n"/>
      <c r="C113" s="3" t="n"/>
      <c r="D113" s="3" t="n"/>
      <c r="E113" s="3" t="n"/>
      <c r="F113" s="9" t="n"/>
      <c r="G113" s="33" t="n"/>
      <c r="H113" s="33" t="n"/>
      <c r="I113" s="33" t="n"/>
      <c r="J113" s="34" t="n"/>
      <c r="K113" s="34" t="n"/>
      <c r="L113" s="34" t="n"/>
      <c r="M113" s="35" t="n"/>
      <c r="N113" s="36">
        <f>IF(COUNTA(A113:M113)=0,"",SUM(J113:L113)*(1+M113))</f>
        <v/>
      </c>
      <c r="O113" s="37" t="n"/>
      <c r="P113" s="34" t="n"/>
      <c r="Q113" s="36">
        <f>IF(OR(O113="",P113=""),"",O113*P113)</f>
        <v/>
      </c>
      <c r="R113" s="35" t="n"/>
      <c r="S113" s="36">
        <f>IF(OR(N113="",R113=""),"",N113*R113)</f>
        <v/>
      </c>
      <c r="T113" s="36">
        <f>IF(OR(N113="",S113=""),"",N113-S113)</f>
        <v/>
      </c>
      <c r="U113" s="9" t="n"/>
      <c r="V113" s="9" t="n"/>
      <c r="W113" s="3" t="n"/>
      <c r="X113" s="15">
        <f>IF(E113="","",IFERROR(VLOOKUP(E113,'Lieferanten &amp; Sätze'!$A$4:$B$103,2,FALSE),"Nicht hinterlegt"))</f>
        <v/>
      </c>
    </row>
    <row r="114">
      <c r="A114" s="9" t="n"/>
      <c r="B114" s="9" t="n"/>
      <c r="C114" s="3" t="n"/>
      <c r="D114" s="3" t="n"/>
      <c r="E114" s="3" t="n"/>
      <c r="F114" s="9" t="n"/>
      <c r="G114" s="33" t="n"/>
      <c r="H114" s="33" t="n"/>
      <c r="I114" s="33" t="n"/>
      <c r="J114" s="34" t="n"/>
      <c r="K114" s="34" t="n"/>
      <c r="L114" s="34" t="n"/>
      <c r="M114" s="35" t="n"/>
      <c r="N114" s="36">
        <f>IF(COUNTA(A114:M114)=0,"",SUM(J114:L114)*(1+M114))</f>
        <v/>
      </c>
      <c r="O114" s="37" t="n"/>
      <c r="P114" s="34" t="n"/>
      <c r="Q114" s="36">
        <f>IF(OR(O114="",P114=""),"",O114*P114)</f>
        <v/>
      </c>
      <c r="R114" s="35" t="n"/>
      <c r="S114" s="36">
        <f>IF(OR(N114="",R114=""),"",N114*R114)</f>
        <v/>
      </c>
      <c r="T114" s="36">
        <f>IF(OR(N114="",S114=""),"",N114-S114)</f>
        <v/>
      </c>
      <c r="U114" s="9" t="n"/>
      <c r="V114" s="9" t="n"/>
      <c r="W114" s="3" t="n"/>
      <c r="X114" s="15">
        <f>IF(E114="","",IFERROR(VLOOKUP(E114,'Lieferanten &amp; Sätze'!$A$4:$B$103,2,FALSE),"Nicht hinterlegt"))</f>
        <v/>
      </c>
    </row>
    <row r="115">
      <c r="A115" s="9" t="n"/>
      <c r="B115" s="9" t="n"/>
      <c r="C115" s="3" t="n"/>
      <c r="D115" s="3" t="n"/>
      <c r="E115" s="3" t="n"/>
      <c r="F115" s="9" t="n"/>
      <c r="G115" s="33" t="n"/>
      <c r="H115" s="33" t="n"/>
      <c r="I115" s="33" t="n"/>
      <c r="J115" s="34" t="n"/>
      <c r="K115" s="34" t="n"/>
      <c r="L115" s="34" t="n"/>
      <c r="M115" s="35" t="n"/>
      <c r="N115" s="36">
        <f>IF(COUNTA(A115:M115)=0,"",SUM(J115:L115)*(1+M115))</f>
        <v/>
      </c>
      <c r="O115" s="37" t="n"/>
      <c r="P115" s="34" t="n"/>
      <c r="Q115" s="36">
        <f>IF(OR(O115="",P115=""),"",O115*P115)</f>
        <v/>
      </c>
      <c r="R115" s="35" t="n"/>
      <c r="S115" s="36">
        <f>IF(OR(N115="",R115=""),"",N115*R115)</f>
        <v/>
      </c>
      <c r="T115" s="36">
        <f>IF(OR(N115="",S115=""),"",N115-S115)</f>
        <v/>
      </c>
      <c r="U115" s="9" t="n"/>
      <c r="V115" s="9" t="n"/>
      <c r="W115" s="3" t="n"/>
      <c r="X115" s="15">
        <f>IF(E115="","",IFERROR(VLOOKUP(E115,'Lieferanten &amp; Sätze'!$A$4:$B$103,2,FALSE),"Nicht hinterlegt"))</f>
        <v/>
      </c>
    </row>
    <row r="116">
      <c r="A116" s="9" t="n"/>
      <c r="B116" s="9" t="n"/>
      <c r="C116" s="3" t="n"/>
      <c r="D116" s="3" t="n"/>
      <c r="E116" s="3" t="n"/>
      <c r="F116" s="9" t="n"/>
      <c r="G116" s="33" t="n"/>
      <c r="H116" s="33" t="n"/>
      <c r="I116" s="33" t="n"/>
      <c r="J116" s="34" t="n"/>
      <c r="K116" s="34" t="n"/>
      <c r="L116" s="34" t="n"/>
      <c r="M116" s="35" t="n"/>
      <c r="N116" s="36">
        <f>IF(COUNTA(A116:M116)=0,"",SUM(J116:L116)*(1+M116))</f>
        <v/>
      </c>
      <c r="O116" s="37" t="n"/>
      <c r="P116" s="34" t="n"/>
      <c r="Q116" s="36">
        <f>IF(OR(O116="",P116=""),"",O116*P116)</f>
        <v/>
      </c>
      <c r="R116" s="35" t="n"/>
      <c r="S116" s="36">
        <f>IF(OR(N116="",R116=""),"",N116*R116)</f>
        <v/>
      </c>
      <c r="T116" s="36">
        <f>IF(OR(N116="",S116=""),"",N116-S116)</f>
        <v/>
      </c>
      <c r="U116" s="9" t="n"/>
      <c r="V116" s="9" t="n"/>
      <c r="W116" s="3" t="n"/>
      <c r="X116" s="15">
        <f>IF(E116="","",IFERROR(VLOOKUP(E116,'Lieferanten &amp; Sätze'!$A$4:$B$103,2,FALSE),"Nicht hinterlegt"))</f>
        <v/>
      </c>
    </row>
    <row r="117">
      <c r="A117" s="9" t="n"/>
      <c r="B117" s="9" t="n"/>
      <c r="C117" s="3" t="n"/>
      <c r="D117" s="3" t="n"/>
      <c r="E117" s="3" t="n"/>
      <c r="F117" s="9" t="n"/>
      <c r="G117" s="33" t="n"/>
      <c r="H117" s="33" t="n"/>
      <c r="I117" s="33" t="n"/>
      <c r="J117" s="34" t="n"/>
      <c r="K117" s="34" t="n"/>
      <c r="L117" s="34" t="n"/>
      <c r="M117" s="35" t="n"/>
      <c r="N117" s="36">
        <f>IF(COUNTA(A117:M117)=0,"",SUM(J117:L117)*(1+M117))</f>
        <v/>
      </c>
      <c r="O117" s="37" t="n"/>
      <c r="P117" s="34" t="n"/>
      <c r="Q117" s="36">
        <f>IF(OR(O117="",P117=""),"",O117*P117)</f>
        <v/>
      </c>
      <c r="R117" s="35" t="n"/>
      <c r="S117" s="36">
        <f>IF(OR(N117="",R117=""),"",N117*R117)</f>
        <v/>
      </c>
      <c r="T117" s="36">
        <f>IF(OR(N117="",S117=""),"",N117-S117)</f>
        <v/>
      </c>
      <c r="U117" s="9" t="n"/>
      <c r="V117" s="9" t="n"/>
      <c r="W117" s="3" t="n"/>
      <c r="X117" s="15">
        <f>IF(E117="","",IFERROR(VLOOKUP(E117,'Lieferanten &amp; Sätze'!$A$4:$B$103,2,FALSE),"Nicht hinterlegt"))</f>
        <v/>
      </c>
    </row>
    <row r="118">
      <c r="A118" s="9" t="n"/>
      <c r="B118" s="9" t="n"/>
      <c r="C118" s="3" t="n"/>
      <c r="D118" s="3" t="n"/>
      <c r="E118" s="3" t="n"/>
      <c r="F118" s="9" t="n"/>
      <c r="G118" s="33" t="n"/>
      <c r="H118" s="33" t="n"/>
      <c r="I118" s="33" t="n"/>
      <c r="J118" s="34" t="n"/>
      <c r="K118" s="34" t="n"/>
      <c r="L118" s="34" t="n"/>
      <c r="M118" s="35" t="n"/>
      <c r="N118" s="36">
        <f>IF(COUNTA(A118:M118)=0,"",SUM(J118:L118)*(1+M118))</f>
        <v/>
      </c>
      <c r="O118" s="37" t="n"/>
      <c r="P118" s="34" t="n"/>
      <c r="Q118" s="36">
        <f>IF(OR(O118="",P118=""),"",O118*P118)</f>
        <v/>
      </c>
      <c r="R118" s="35" t="n"/>
      <c r="S118" s="36">
        <f>IF(OR(N118="",R118=""),"",N118*R118)</f>
        <v/>
      </c>
      <c r="T118" s="36">
        <f>IF(OR(N118="",S118=""),"",N118-S118)</f>
        <v/>
      </c>
      <c r="U118" s="9" t="n"/>
      <c r="V118" s="9" t="n"/>
      <c r="W118" s="3" t="n"/>
      <c r="X118" s="15">
        <f>IF(E118="","",IFERROR(VLOOKUP(E118,'Lieferanten &amp; Sätze'!$A$4:$B$103,2,FALSE),"Nicht hinterlegt"))</f>
        <v/>
      </c>
    </row>
  </sheetData>
  <autoFilter ref="A18:X118"/>
  <mergeCells count="1">
    <mergeCell ref="A1:X1"/>
  </mergeCells>
  <conditionalFormatting sqref="V19:V118">
    <cfRule type="expression" priority="1" dxfId="0">
      <formula>V19="Nein"</formula>
    </cfRule>
  </conditionalFormatting>
  <conditionalFormatting sqref="S19:S118">
    <cfRule type="cellIs" priority="2" operator="greaterThan" dxfId="1">
      <formula>0</formula>
    </cfRule>
  </conditionalFormatting>
  <conditionalFormatting sqref="B8">
    <cfRule type="cellIs" priority="3" operator="equal" dxfId="1">
      <formula>"Genehmigt"</formula>
    </cfRule>
    <cfRule type="cellIs" priority="4" operator="equal" dxfId="0">
      <formula>"Abgelehnt"</formula>
    </cfRule>
  </conditionalFormatting>
  <conditionalFormatting sqref="M16">
    <cfRule type="expression" priority="5" dxfId="0">
      <formula>COUNTIF(V19:V118,"Nein")&gt;0</formula>
    </cfRule>
  </conditionalFormatting>
  <dataValidations count="6">
    <dataValidation sqref="B8" showErrorMessage="1" showInputMessage="1" allowBlank="0" type="list">
      <formula1>"Entwurf,Eingereicht,Genehmigt,Abgelehnt,Erstattet"</formula1>
    </dataValidation>
    <dataValidation sqref="E19:E118" showErrorMessage="1" showInputMessage="1" allowBlank="0" type="list">
      <formula1>"Malerbetrieb Schneider,Renovierung Müller,Elektro Fischer,Bodenbau Weber,Sanitär Wagner,Schreinerei Becker,Hoffmann Sanierung,Schäfer Dienstleistungen,Bauer Innenausbau"</formula1>
    </dataValidation>
    <dataValidation sqref="U19:U118" showErrorMessage="1" showInputMessage="1" allowBlank="0" type="list">
      <formula1>"Material,Handwerker,Entsorgung,Sonstiges"</formula1>
    </dataValidation>
    <dataValidation sqref="V19:V118" showErrorMessage="1" showInputMessage="1" allowBlank="0" type="list">
      <formula1>"Ja,Nein"</formula1>
    </dataValidation>
    <dataValidation sqref="M19:M118" showErrorMessage="1" showInputMessage="1" allowBlank="0" type="decimal" operator="between">
      <formula1>0</formula1>
      <formula2>1</formula2>
    </dataValidation>
    <dataValidation sqref="R19:R118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20" customWidth="1" min="4" max="4"/>
    <col width="19" customWidth="1" min="5" max="5"/>
    <col width="21" customWidth="1" min="6" max="6"/>
    <col width="16" customWidth="1" min="7" max="7"/>
    <col width="15" customWidth="1" min="8" max="8"/>
    <col width="31" customWidth="1" min="9" max="9"/>
    <col width="20" customWidth="1" min="10" max="10"/>
    <col width="31" customWidth="1" min="12" max="12"/>
    <col width="18" customWidth="1" min="13" max="13"/>
  </cols>
  <sheetData>
    <row r="1" ht="27" customHeight="1">
      <c r="A1" s="1" t="inlineStr">
        <is>
          <t>Lieferanten &amp; Sätze – Angebotsvergleich und Richtwerte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30" t="n"/>
    </row>
    <row r="2"/>
    <row r="3">
      <c r="A3" s="8" t="inlineStr">
        <is>
          <t>Lieferant / Dienstleister</t>
        </is>
      </c>
      <c r="B3" s="8" t="inlineStr">
        <is>
          <t>Ansprechpartner</t>
        </is>
      </c>
      <c r="C3" s="8" t="inlineStr">
        <is>
          <t>Ort</t>
        </is>
      </c>
      <c r="D3" s="8" t="inlineStr">
        <is>
          <t>Gewerk</t>
        </is>
      </c>
      <c r="E3" s="8" t="inlineStr">
        <is>
          <t>Angebotspreis netto</t>
        </is>
      </c>
      <c r="F3" s="8" t="inlineStr">
        <is>
          <t>Standard-Stundensatz</t>
        </is>
      </c>
      <c r="G3" s="8" t="inlineStr">
        <is>
          <t>Bewertung</t>
        </is>
      </c>
      <c r="H3" s="8" t="inlineStr">
        <is>
          <t>Gültig bis</t>
        </is>
      </c>
      <c r="I3" s="8" t="inlineStr">
        <is>
          <t>Bemerkung</t>
        </is>
      </c>
      <c r="J3" s="8" t="inlineStr">
        <is>
          <t>Gültigkeitsprüfung</t>
        </is>
      </c>
      <c r="L3" s="5" t="inlineStr">
        <is>
          <t>Kennzahlen</t>
        </is>
      </c>
    </row>
    <row r="4">
      <c r="A4" s="3" t="inlineStr">
        <is>
          <t>Malerbetrieb Schneider</t>
        </is>
      </c>
      <c r="B4" s="3" t="inlineStr">
        <is>
          <t>Anna Schneider</t>
        </is>
      </c>
      <c r="C4" s="9" t="inlineStr">
        <is>
          <t>Berlin</t>
        </is>
      </c>
      <c r="D4" s="9" t="inlineStr">
        <is>
          <t>Malerarbeiten</t>
        </is>
      </c>
      <c r="E4" s="34" t="n">
        <v>1235</v>
      </c>
      <c r="F4" s="34" t="n">
        <v>62</v>
      </c>
      <c r="G4" s="9" t="inlineStr">
        <is>
          <t>Sehr gut</t>
        </is>
      </c>
      <c r="H4" s="33" t="n">
        <v>46284</v>
      </c>
      <c r="I4" s="3" t="inlineStr">
        <is>
          <t>Langjähriger regionaler Betrieb</t>
        </is>
      </c>
      <c r="J4" s="16">
        <f>IF(H4="","",IF(H4&lt;TODAY(),"Abgelaufen","Gültig"))</f>
        <v/>
      </c>
      <c r="L4" s="17" t="inlineStr">
        <is>
          <t>Durchschnittlicher Stundensatz</t>
        </is>
      </c>
      <c r="M4" s="32">
        <f>IFERROR(AVERAGE(F4:F103),0)</f>
        <v/>
      </c>
    </row>
    <row r="5">
      <c r="A5" s="3" t="inlineStr">
        <is>
          <t>Renovierung Müller</t>
        </is>
      </c>
      <c r="B5" s="3" t="inlineStr">
        <is>
          <t>Lukas Müller</t>
        </is>
      </c>
      <c r="C5" s="9" t="inlineStr">
        <is>
          <t>München</t>
        </is>
      </c>
      <c r="D5" s="9" t="inlineStr">
        <is>
          <t>Malerarbeiten</t>
        </is>
      </c>
      <c r="E5" s="34" t="n">
        <v>1480</v>
      </c>
      <c r="F5" s="34" t="n">
        <v>68</v>
      </c>
      <c r="G5" s="9" t="inlineStr">
        <is>
          <t>Gut</t>
        </is>
      </c>
      <c r="H5" s="33" t="n">
        <v>46337</v>
      </c>
      <c r="I5" s="3" t="inlineStr">
        <is>
          <t>Kurzfristige Termine möglich</t>
        </is>
      </c>
      <c r="J5" s="16">
        <f>IF(H5="","",IF(H5&lt;TODAY(),"Abgelaufen","Gültig"))</f>
        <v/>
      </c>
      <c r="L5" s="17" t="inlineStr">
        <is>
          <t>Anzahl Dienstleister Malerarbeiten</t>
        </is>
      </c>
      <c r="M5" s="7">
        <f>COUNTIF(D4:D103,"Malerarbeiten")</f>
        <v/>
      </c>
    </row>
    <row r="6">
      <c r="A6" s="3" t="inlineStr">
        <is>
          <t>Elektro Fischer</t>
        </is>
      </c>
      <c r="B6" s="3" t="inlineStr">
        <is>
          <t>Michael Fischer</t>
        </is>
      </c>
      <c r="C6" s="9" t="inlineStr">
        <is>
          <t>Hamburg</t>
        </is>
      </c>
      <c r="D6" s="9" t="inlineStr">
        <is>
          <t>Elektroarbeiten</t>
        </is>
      </c>
      <c r="E6" s="34" t="n">
        <v>665</v>
      </c>
      <c r="F6" s="34" t="n">
        <v>74</v>
      </c>
      <c r="G6" s="9" t="inlineStr">
        <is>
          <t>Sehr gut</t>
        </is>
      </c>
      <c r="H6" s="33" t="n">
        <v>46352</v>
      </c>
      <c r="I6" s="3" t="inlineStr">
        <is>
          <t>Meisterbetrieb mit E-Check</t>
        </is>
      </c>
      <c r="J6" s="16">
        <f>IF(H6="","",IF(H6&lt;TODAY(),"Abgelaufen","Gültig"))</f>
        <v/>
      </c>
    </row>
    <row r="7">
      <c r="A7" s="3" t="inlineStr">
        <is>
          <t>Bodenbau Weber</t>
        </is>
      </c>
      <c r="B7" s="3" t="inlineStr">
        <is>
          <t>Julia Weber</t>
        </is>
      </c>
      <c r="C7" s="9" t="inlineStr">
        <is>
          <t>Köln</t>
        </is>
      </c>
      <c r="D7" s="9" t="inlineStr">
        <is>
          <t>Bodenarbeiten</t>
        </is>
      </c>
      <c r="E7" s="34" t="n">
        <v>1870</v>
      </c>
      <c r="F7" s="34" t="n">
        <v>59</v>
      </c>
      <c r="G7" s="9" t="inlineStr">
        <is>
          <t>Gut</t>
        </is>
      </c>
      <c r="H7" s="33" t="n">
        <v>46295</v>
      </c>
      <c r="I7" s="3" t="inlineStr">
        <is>
          <t>Laminat und Vinyl inklusive Beratung</t>
        </is>
      </c>
      <c r="J7" s="16">
        <f>IF(H7="","",IF(H7&lt;TODAY(),"Abgelaufen","Gültig"))</f>
        <v/>
      </c>
    </row>
    <row r="8">
      <c r="A8" s="3" t="inlineStr">
        <is>
          <t>Sanitär Wagner</t>
        </is>
      </c>
      <c r="B8" s="3" t="inlineStr">
        <is>
          <t>Stefan Wagner</t>
        </is>
      </c>
      <c r="C8" s="9" t="inlineStr">
        <is>
          <t>Frankfurt</t>
        </is>
      </c>
      <c r="D8" s="9" t="inlineStr">
        <is>
          <t>Sanitärarbeiten</t>
        </is>
      </c>
      <c r="E8" s="34" t="n">
        <v>560</v>
      </c>
      <c r="F8" s="34" t="n">
        <v>71</v>
      </c>
      <c r="G8" s="9" t="inlineStr">
        <is>
          <t>Gut</t>
        </is>
      </c>
      <c r="H8" s="33" t="n">
        <v>46322</v>
      </c>
      <c r="I8" s="3" t="inlineStr">
        <is>
          <t>Notdienst und Kleinreparaturen</t>
        </is>
      </c>
      <c r="J8" s="16">
        <f>IF(H8="","",IF(H8&lt;TODAY(),"Abgelaufen","Gültig"))</f>
        <v/>
      </c>
    </row>
    <row r="9">
      <c r="A9" s="3" t="inlineStr">
        <is>
          <t>Schreinerei Becker</t>
        </is>
      </c>
      <c r="B9" s="3" t="inlineStr">
        <is>
          <t>Petra Becker</t>
        </is>
      </c>
      <c r="C9" s="9" t="inlineStr">
        <is>
          <t>Stuttgart</t>
        </is>
      </c>
      <c r="D9" s="9" t="inlineStr">
        <is>
          <t>Tischlerarbeiten</t>
        </is>
      </c>
      <c r="E9" s="34" t="n">
        <v>920</v>
      </c>
      <c r="F9" s="34" t="n">
        <v>69</v>
      </c>
      <c r="G9" s="9" t="inlineStr">
        <is>
          <t>Sehr gut</t>
        </is>
      </c>
      <c r="H9" s="33" t="n">
        <v>46367</v>
      </c>
      <c r="I9" s="3" t="inlineStr">
        <is>
          <t>Tür- und Möbelreparaturen</t>
        </is>
      </c>
      <c r="J9" s="16">
        <f>IF(H9="","",IF(H9&lt;TODAY(),"Abgelaufen","Gültig"))</f>
        <v/>
      </c>
    </row>
    <row r="10">
      <c r="A10" s="3" t="inlineStr">
        <is>
          <t>Hoffmann Sanierung</t>
        </is>
      </c>
      <c r="B10" s="3" t="inlineStr">
        <is>
          <t>Andreas Hoffmann</t>
        </is>
      </c>
      <c r="C10" s="9" t="inlineStr">
        <is>
          <t>Düsseldorf</t>
        </is>
      </c>
      <c r="D10" s="9" t="inlineStr">
        <is>
          <t>Sanierung</t>
        </is>
      </c>
      <c r="E10" s="34" t="n">
        <v>1450</v>
      </c>
      <c r="F10" s="34" t="n">
        <v>73</v>
      </c>
      <c r="G10" s="9" t="inlineStr">
        <is>
          <t>Gut</t>
        </is>
      </c>
      <c r="H10" s="33" t="n">
        <v>46300</v>
      </c>
      <c r="I10" s="3" t="inlineStr">
        <is>
          <t>Schimmel- und Feuchtesanierung</t>
        </is>
      </c>
      <c r="J10" s="16">
        <f>IF(H10="","",IF(H10&lt;TODAY(),"Abgelaufen","Gültig"))</f>
        <v/>
      </c>
    </row>
    <row r="11">
      <c r="A11" s="3" t="inlineStr">
        <is>
          <t>Schäfer Dienstleistungen</t>
        </is>
      </c>
      <c r="B11" s="3" t="inlineStr">
        <is>
          <t>Claudia Schäfer</t>
        </is>
      </c>
      <c r="C11" s="9" t="inlineStr">
        <is>
          <t>Leipzig</t>
        </is>
      </c>
      <c r="D11" s="9" t="inlineStr">
        <is>
          <t>Montagearbeiten</t>
        </is>
      </c>
      <c r="E11" s="34" t="n">
        <v>400</v>
      </c>
      <c r="F11" s="34" t="n">
        <v>52</v>
      </c>
      <c r="G11" s="9" t="inlineStr">
        <is>
          <t>Befriedigend</t>
        </is>
      </c>
      <c r="H11" s="33" t="n">
        <v>46344</v>
      </c>
      <c r="I11" s="3" t="inlineStr">
        <is>
          <t>Kleinere Renovierungsleistungen</t>
        </is>
      </c>
      <c r="J11" s="16">
        <f>IF(H11="","",IF(H11&lt;TODAY(),"Abgelaufen","Gültig"))</f>
        <v/>
      </c>
    </row>
    <row r="12">
      <c r="A12" s="3" t="inlineStr">
        <is>
          <t>Bauer Innenausbau</t>
        </is>
      </c>
      <c r="B12" s="3" t="inlineStr">
        <is>
          <t>Markus Bauer</t>
        </is>
      </c>
      <c r="C12" s="9" t="inlineStr">
        <is>
          <t>Dresden</t>
        </is>
      </c>
      <c r="D12" s="9" t="inlineStr">
        <is>
          <t>Innenausbau</t>
        </is>
      </c>
      <c r="E12" s="34" t="n">
        <v>790</v>
      </c>
      <c r="F12" s="34" t="n">
        <v>64</v>
      </c>
      <c r="G12" s="9" t="inlineStr">
        <is>
          <t>Sehr gut</t>
        </is>
      </c>
      <c r="H12" s="33" t="n">
        <v>46392</v>
      </c>
      <c r="I12" s="3" t="inlineStr">
        <is>
          <t>Ausbau- und Malerarbeiten</t>
        </is>
      </c>
      <c r="J12" s="16">
        <f>IF(H12="","",IF(H12&lt;TODAY(),"Abgelaufen","Gültig"))</f>
        <v/>
      </c>
    </row>
    <row r="13">
      <c r="A13" s="3" t="n"/>
      <c r="B13" s="3" t="n"/>
      <c r="C13" s="9" t="n"/>
      <c r="D13" s="9" t="n"/>
      <c r="E13" s="34" t="n"/>
      <c r="F13" s="34" t="n"/>
      <c r="G13" s="9" t="n"/>
      <c r="H13" s="33" t="n"/>
      <c r="I13" s="3" t="n"/>
      <c r="J13" s="16">
        <f>IF(H13="","",IF(H13&lt;TODAY(),"Abgelaufen","Gültig"))</f>
        <v/>
      </c>
    </row>
    <row r="14">
      <c r="A14" s="3" t="n"/>
      <c r="B14" s="3" t="n"/>
      <c r="C14" s="9" t="n"/>
      <c r="D14" s="9" t="n"/>
      <c r="E14" s="34" t="n"/>
      <c r="F14" s="34" t="n"/>
      <c r="G14" s="9" t="n"/>
      <c r="H14" s="33" t="n"/>
      <c r="I14" s="3" t="n"/>
      <c r="J14" s="16">
        <f>IF(H14="","",IF(H14&lt;TODAY(),"Abgelaufen","Gültig"))</f>
        <v/>
      </c>
    </row>
    <row r="15">
      <c r="A15" s="3" t="n"/>
      <c r="B15" s="3" t="n"/>
      <c r="C15" s="9" t="n"/>
      <c r="D15" s="9" t="n"/>
      <c r="E15" s="34" t="n"/>
      <c r="F15" s="34" t="n"/>
      <c r="G15" s="9" t="n"/>
      <c r="H15" s="33" t="n"/>
      <c r="I15" s="3" t="n"/>
      <c r="J15" s="16">
        <f>IF(H15="","",IF(H15&lt;TODAY(),"Abgelaufen","Gültig"))</f>
        <v/>
      </c>
    </row>
    <row r="16">
      <c r="A16" s="3" t="n"/>
      <c r="B16" s="3" t="n"/>
      <c r="C16" s="9" t="n"/>
      <c r="D16" s="9" t="n"/>
      <c r="E16" s="34" t="n"/>
      <c r="F16" s="34" t="n"/>
      <c r="G16" s="9" t="n"/>
      <c r="H16" s="33" t="n"/>
      <c r="I16" s="3" t="n"/>
      <c r="J16" s="16">
        <f>IF(H16="","",IF(H16&lt;TODAY(),"Abgelaufen","Gültig"))</f>
        <v/>
      </c>
    </row>
    <row r="17">
      <c r="A17" s="3" t="n"/>
      <c r="B17" s="3" t="n"/>
      <c r="C17" s="9" t="n"/>
      <c r="D17" s="9" t="n"/>
      <c r="E17" s="34" t="n"/>
      <c r="F17" s="34" t="n"/>
      <c r="G17" s="9" t="n"/>
      <c r="H17" s="33" t="n"/>
      <c r="I17" s="3" t="n"/>
      <c r="J17" s="16">
        <f>IF(H17="","",IF(H17&lt;TODAY(),"Abgelaufen","Gültig"))</f>
        <v/>
      </c>
    </row>
    <row r="18">
      <c r="A18" s="3" t="n"/>
      <c r="B18" s="3" t="n"/>
      <c r="C18" s="9" t="n"/>
      <c r="D18" s="9" t="n"/>
      <c r="E18" s="34" t="n"/>
      <c r="F18" s="34" t="n"/>
      <c r="G18" s="9" t="n"/>
      <c r="H18" s="33" t="n"/>
      <c r="I18" s="3" t="n"/>
      <c r="J18" s="16">
        <f>IF(H18="","",IF(H18&lt;TODAY(),"Abgelaufen","Gültig"))</f>
        <v/>
      </c>
    </row>
    <row r="19">
      <c r="A19" s="3" t="n"/>
      <c r="B19" s="3" t="n"/>
      <c r="C19" s="9" t="n"/>
      <c r="D19" s="9" t="n"/>
      <c r="E19" s="34" t="n"/>
      <c r="F19" s="34" t="n"/>
      <c r="G19" s="9" t="n"/>
      <c r="H19" s="33" t="n"/>
      <c r="I19" s="3" t="n"/>
      <c r="J19" s="16">
        <f>IF(H19="","",IF(H19&lt;TODAY(),"Abgelaufen","Gültig"))</f>
        <v/>
      </c>
    </row>
    <row r="20">
      <c r="A20" s="3" t="n"/>
      <c r="B20" s="3" t="n"/>
      <c r="C20" s="9" t="n"/>
      <c r="D20" s="9" t="n"/>
      <c r="E20" s="34" t="n"/>
      <c r="F20" s="34" t="n"/>
      <c r="G20" s="9" t="n"/>
      <c r="H20" s="33" t="n"/>
      <c r="I20" s="3" t="n"/>
      <c r="J20" s="16">
        <f>IF(H20="","",IF(H20&lt;TODAY(),"Abgelaufen","Gültig"))</f>
        <v/>
      </c>
    </row>
    <row r="21">
      <c r="A21" s="3" t="n"/>
      <c r="B21" s="3" t="n"/>
      <c r="C21" s="9" t="n"/>
      <c r="D21" s="9" t="n"/>
      <c r="E21" s="34" t="n"/>
      <c r="F21" s="34" t="n"/>
      <c r="G21" s="9" t="n"/>
      <c r="H21" s="33" t="n"/>
      <c r="I21" s="3" t="n"/>
      <c r="J21" s="16">
        <f>IF(H21="","",IF(H21&lt;TODAY(),"Abgelaufen","Gültig"))</f>
        <v/>
      </c>
    </row>
    <row r="22">
      <c r="A22" s="3" t="n"/>
      <c r="B22" s="3" t="n"/>
      <c r="C22" s="9" t="n"/>
      <c r="D22" s="9" t="n"/>
      <c r="E22" s="34" t="n"/>
      <c r="F22" s="34" t="n"/>
      <c r="G22" s="9" t="n"/>
      <c r="H22" s="33" t="n"/>
      <c r="I22" s="3" t="n"/>
      <c r="J22" s="16">
        <f>IF(H22="","",IF(H22&lt;TODAY(),"Abgelaufen","Gültig"))</f>
        <v/>
      </c>
    </row>
    <row r="23">
      <c r="A23" s="3" t="n"/>
      <c r="B23" s="3" t="n"/>
      <c r="C23" s="9" t="n"/>
      <c r="D23" s="9" t="n"/>
      <c r="E23" s="34" t="n"/>
      <c r="F23" s="34" t="n"/>
      <c r="G23" s="9" t="n"/>
      <c r="H23" s="33" t="n"/>
      <c r="I23" s="3" t="n"/>
      <c r="J23" s="16">
        <f>IF(H23="","",IF(H23&lt;TODAY(),"Abgelaufen","Gültig"))</f>
        <v/>
      </c>
    </row>
    <row r="24">
      <c r="A24" s="3" t="n"/>
      <c r="B24" s="3" t="n"/>
      <c r="C24" s="9" t="n"/>
      <c r="D24" s="9" t="n"/>
      <c r="E24" s="34" t="n"/>
      <c r="F24" s="34" t="n"/>
      <c r="G24" s="9" t="n"/>
      <c r="H24" s="33" t="n"/>
      <c r="I24" s="3" t="n"/>
      <c r="J24" s="16">
        <f>IF(H24="","",IF(H24&lt;TODAY(),"Abgelaufen","Gültig"))</f>
        <v/>
      </c>
    </row>
    <row r="25">
      <c r="A25" s="3" t="n"/>
      <c r="B25" s="3" t="n"/>
      <c r="C25" s="9" t="n"/>
      <c r="D25" s="9" t="n"/>
      <c r="E25" s="34" t="n"/>
      <c r="F25" s="34" t="n"/>
      <c r="G25" s="9" t="n"/>
      <c r="H25" s="33" t="n"/>
      <c r="I25" s="3" t="n"/>
      <c r="J25" s="16">
        <f>IF(H25="","",IF(H25&lt;TODAY(),"Abgelaufen","Gültig"))</f>
        <v/>
      </c>
    </row>
    <row r="26">
      <c r="A26" s="3" t="n"/>
      <c r="B26" s="3" t="n"/>
      <c r="C26" s="9" t="n"/>
      <c r="D26" s="9" t="n"/>
      <c r="E26" s="34" t="n"/>
      <c r="F26" s="34" t="n"/>
      <c r="G26" s="9" t="n"/>
      <c r="H26" s="33" t="n"/>
      <c r="I26" s="3" t="n"/>
      <c r="J26" s="16">
        <f>IF(H26="","",IF(H26&lt;TODAY(),"Abgelaufen","Gültig"))</f>
        <v/>
      </c>
    </row>
    <row r="27">
      <c r="A27" s="3" t="n"/>
      <c r="B27" s="3" t="n"/>
      <c r="C27" s="9" t="n"/>
      <c r="D27" s="9" t="n"/>
      <c r="E27" s="34" t="n"/>
      <c r="F27" s="34" t="n"/>
      <c r="G27" s="9" t="n"/>
      <c r="H27" s="33" t="n"/>
      <c r="I27" s="3" t="n"/>
      <c r="J27" s="16">
        <f>IF(H27="","",IF(H27&lt;TODAY(),"Abgelaufen","Gültig"))</f>
        <v/>
      </c>
    </row>
    <row r="28">
      <c r="A28" s="3" t="n"/>
      <c r="B28" s="3" t="n"/>
      <c r="C28" s="9" t="n"/>
      <c r="D28" s="9" t="n"/>
      <c r="E28" s="34" t="n"/>
      <c r="F28" s="34" t="n"/>
      <c r="G28" s="9" t="n"/>
      <c r="H28" s="33" t="n"/>
      <c r="I28" s="3" t="n"/>
      <c r="J28" s="16">
        <f>IF(H28="","",IF(H28&lt;TODAY(),"Abgelaufen","Gültig"))</f>
        <v/>
      </c>
    </row>
    <row r="29">
      <c r="A29" s="3" t="n"/>
      <c r="B29" s="3" t="n"/>
      <c r="C29" s="9" t="n"/>
      <c r="D29" s="9" t="n"/>
      <c r="E29" s="34" t="n"/>
      <c r="F29" s="34" t="n"/>
      <c r="G29" s="9" t="n"/>
      <c r="H29" s="33" t="n"/>
      <c r="I29" s="3" t="n"/>
      <c r="J29" s="16">
        <f>IF(H29="","",IF(H29&lt;TODAY(),"Abgelaufen","Gültig"))</f>
        <v/>
      </c>
    </row>
    <row r="30">
      <c r="A30" s="3" t="n"/>
      <c r="B30" s="3" t="n"/>
      <c r="C30" s="9" t="n"/>
      <c r="D30" s="9" t="n"/>
      <c r="E30" s="34" t="n"/>
      <c r="F30" s="34" t="n"/>
      <c r="G30" s="9" t="n"/>
      <c r="H30" s="33" t="n"/>
      <c r="I30" s="3" t="n"/>
      <c r="J30" s="16">
        <f>IF(H30="","",IF(H30&lt;TODAY(),"Abgelaufen","Gültig"))</f>
        <v/>
      </c>
    </row>
    <row r="31">
      <c r="A31" s="3" t="n"/>
      <c r="B31" s="3" t="n"/>
      <c r="C31" s="9" t="n"/>
      <c r="D31" s="9" t="n"/>
      <c r="E31" s="34" t="n"/>
      <c r="F31" s="34" t="n"/>
      <c r="G31" s="9" t="n"/>
      <c r="H31" s="33" t="n"/>
      <c r="I31" s="3" t="n"/>
      <c r="J31" s="16">
        <f>IF(H31="","",IF(H31&lt;TODAY(),"Abgelaufen","Gültig"))</f>
        <v/>
      </c>
    </row>
    <row r="32">
      <c r="A32" s="3" t="n"/>
      <c r="B32" s="3" t="n"/>
      <c r="C32" s="9" t="n"/>
      <c r="D32" s="9" t="n"/>
      <c r="E32" s="34" t="n"/>
      <c r="F32" s="34" t="n"/>
      <c r="G32" s="9" t="n"/>
      <c r="H32" s="33" t="n"/>
      <c r="I32" s="3" t="n"/>
      <c r="J32" s="16">
        <f>IF(H32="","",IF(H32&lt;TODAY(),"Abgelaufen","Gültig"))</f>
        <v/>
      </c>
    </row>
    <row r="33">
      <c r="A33" s="3" t="n"/>
      <c r="B33" s="3" t="n"/>
      <c r="C33" s="9" t="n"/>
      <c r="D33" s="9" t="n"/>
      <c r="E33" s="34" t="n"/>
      <c r="F33" s="34" t="n"/>
      <c r="G33" s="9" t="n"/>
      <c r="H33" s="33" t="n"/>
      <c r="I33" s="3" t="n"/>
      <c r="J33" s="16">
        <f>IF(H33="","",IF(H33&lt;TODAY(),"Abgelaufen","Gültig"))</f>
        <v/>
      </c>
    </row>
    <row r="34">
      <c r="A34" s="3" t="n"/>
      <c r="B34" s="3" t="n"/>
      <c r="C34" s="9" t="n"/>
      <c r="D34" s="9" t="n"/>
      <c r="E34" s="34" t="n"/>
      <c r="F34" s="34" t="n"/>
      <c r="G34" s="9" t="n"/>
      <c r="H34" s="33" t="n"/>
      <c r="I34" s="3" t="n"/>
      <c r="J34" s="16">
        <f>IF(H34="","",IF(H34&lt;TODAY(),"Abgelaufen","Gültig"))</f>
        <v/>
      </c>
    </row>
    <row r="35">
      <c r="A35" s="3" t="n"/>
      <c r="B35" s="3" t="n"/>
      <c r="C35" s="9" t="n"/>
      <c r="D35" s="9" t="n"/>
      <c r="E35" s="34" t="n"/>
      <c r="F35" s="34" t="n"/>
      <c r="G35" s="9" t="n"/>
      <c r="H35" s="33" t="n"/>
      <c r="I35" s="3" t="n"/>
      <c r="J35" s="16">
        <f>IF(H35="","",IF(H35&lt;TODAY(),"Abgelaufen","Gültig"))</f>
        <v/>
      </c>
    </row>
    <row r="36">
      <c r="A36" s="3" t="n"/>
      <c r="B36" s="3" t="n"/>
      <c r="C36" s="9" t="n"/>
      <c r="D36" s="9" t="n"/>
      <c r="E36" s="34" t="n"/>
      <c r="F36" s="34" t="n"/>
      <c r="G36" s="9" t="n"/>
      <c r="H36" s="33" t="n"/>
      <c r="I36" s="3" t="n"/>
      <c r="J36" s="16">
        <f>IF(H36="","",IF(H36&lt;TODAY(),"Abgelaufen","Gültig"))</f>
        <v/>
      </c>
    </row>
    <row r="37">
      <c r="A37" s="3" t="n"/>
      <c r="B37" s="3" t="n"/>
      <c r="C37" s="9" t="n"/>
      <c r="D37" s="9" t="n"/>
      <c r="E37" s="34" t="n"/>
      <c r="F37" s="34" t="n"/>
      <c r="G37" s="9" t="n"/>
      <c r="H37" s="33" t="n"/>
      <c r="I37" s="3" t="n"/>
      <c r="J37" s="16">
        <f>IF(H37="","",IF(H37&lt;TODAY(),"Abgelaufen","Gültig"))</f>
        <v/>
      </c>
    </row>
    <row r="38">
      <c r="A38" s="3" t="n"/>
      <c r="B38" s="3" t="n"/>
      <c r="C38" s="9" t="n"/>
      <c r="D38" s="9" t="n"/>
      <c r="E38" s="34" t="n"/>
      <c r="F38" s="34" t="n"/>
      <c r="G38" s="9" t="n"/>
      <c r="H38" s="33" t="n"/>
      <c r="I38" s="3" t="n"/>
      <c r="J38" s="16">
        <f>IF(H38="","",IF(H38&lt;TODAY(),"Abgelaufen","Gültig"))</f>
        <v/>
      </c>
    </row>
    <row r="39">
      <c r="A39" s="3" t="n"/>
      <c r="B39" s="3" t="n"/>
      <c r="C39" s="9" t="n"/>
      <c r="D39" s="9" t="n"/>
      <c r="E39" s="34" t="n"/>
      <c r="F39" s="34" t="n"/>
      <c r="G39" s="9" t="n"/>
      <c r="H39" s="33" t="n"/>
      <c r="I39" s="3" t="n"/>
      <c r="J39" s="16">
        <f>IF(H39="","",IF(H39&lt;TODAY(),"Abgelaufen","Gültig"))</f>
        <v/>
      </c>
    </row>
    <row r="40">
      <c r="A40" s="3" t="n"/>
      <c r="B40" s="3" t="n"/>
      <c r="C40" s="9" t="n"/>
      <c r="D40" s="9" t="n"/>
      <c r="E40" s="34" t="n"/>
      <c r="F40" s="34" t="n"/>
      <c r="G40" s="9" t="n"/>
      <c r="H40" s="33" t="n"/>
      <c r="I40" s="3" t="n"/>
      <c r="J40" s="16">
        <f>IF(H40="","",IF(H40&lt;TODAY(),"Abgelaufen","Gültig"))</f>
        <v/>
      </c>
    </row>
    <row r="41">
      <c r="A41" s="3" t="n"/>
      <c r="B41" s="3" t="n"/>
      <c r="C41" s="9" t="n"/>
      <c r="D41" s="9" t="n"/>
      <c r="E41" s="34" t="n"/>
      <c r="F41" s="34" t="n"/>
      <c r="G41" s="9" t="n"/>
      <c r="H41" s="33" t="n"/>
      <c r="I41" s="3" t="n"/>
      <c r="J41" s="16">
        <f>IF(H41="","",IF(H41&lt;TODAY(),"Abgelaufen","Gültig"))</f>
        <v/>
      </c>
    </row>
    <row r="42">
      <c r="A42" s="3" t="n"/>
      <c r="B42" s="3" t="n"/>
      <c r="C42" s="9" t="n"/>
      <c r="D42" s="9" t="n"/>
      <c r="E42" s="34" t="n"/>
      <c r="F42" s="34" t="n"/>
      <c r="G42" s="9" t="n"/>
      <c r="H42" s="33" t="n"/>
      <c r="I42" s="3" t="n"/>
      <c r="J42" s="16">
        <f>IF(H42="","",IF(H42&lt;TODAY(),"Abgelaufen","Gültig"))</f>
        <v/>
      </c>
    </row>
    <row r="43">
      <c r="A43" s="3" t="n"/>
      <c r="B43" s="3" t="n"/>
      <c r="C43" s="9" t="n"/>
      <c r="D43" s="9" t="n"/>
      <c r="E43" s="34" t="n"/>
      <c r="F43" s="34" t="n"/>
      <c r="G43" s="9" t="n"/>
      <c r="H43" s="33" t="n"/>
      <c r="I43" s="3" t="n"/>
      <c r="J43" s="16">
        <f>IF(H43="","",IF(H43&lt;TODAY(),"Abgelaufen","Gültig"))</f>
        <v/>
      </c>
    </row>
    <row r="44">
      <c r="A44" s="3" t="n"/>
      <c r="B44" s="3" t="n"/>
      <c r="C44" s="9" t="n"/>
      <c r="D44" s="9" t="n"/>
      <c r="E44" s="34" t="n"/>
      <c r="F44" s="34" t="n"/>
      <c r="G44" s="9" t="n"/>
      <c r="H44" s="33" t="n"/>
      <c r="I44" s="3" t="n"/>
      <c r="J44" s="16">
        <f>IF(H44="","",IF(H44&lt;TODAY(),"Abgelaufen","Gültig"))</f>
        <v/>
      </c>
    </row>
    <row r="45">
      <c r="A45" s="3" t="n"/>
      <c r="B45" s="3" t="n"/>
      <c r="C45" s="9" t="n"/>
      <c r="D45" s="9" t="n"/>
      <c r="E45" s="34" t="n"/>
      <c r="F45" s="34" t="n"/>
      <c r="G45" s="9" t="n"/>
      <c r="H45" s="33" t="n"/>
      <c r="I45" s="3" t="n"/>
      <c r="J45" s="16">
        <f>IF(H45="","",IF(H45&lt;TODAY(),"Abgelaufen","Gültig"))</f>
        <v/>
      </c>
    </row>
    <row r="46">
      <c r="A46" s="3" t="n"/>
      <c r="B46" s="3" t="n"/>
      <c r="C46" s="9" t="n"/>
      <c r="D46" s="9" t="n"/>
      <c r="E46" s="34" t="n"/>
      <c r="F46" s="34" t="n"/>
      <c r="G46" s="9" t="n"/>
      <c r="H46" s="33" t="n"/>
      <c r="I46" s="3" t="n"/>
      <c r="J46" s="16">
        <f>IF(H46="","",IF(H46&lt;TODAY(),"Abgelaufen","Gültig"))</f>
        <v/>
      </c>
    </row>
    <row r="47">
      <c r="A47" s="3" t="n"/>
      <c r="B47" s="3" t="n"/>
      <c r="C47" s="9" t="n"/>
      <c r="D47" s="9" t="n"/>
      <c r="E47" s="34" t="n"/>
      <c r="F47" s="34" t="n"/>
      <c r="G47" s="9" t="n"/>
      <c r="H47" s="33" t="n"/>
      <c r="I47" s="3" t="n"/>
      <c r="J47" s="16">
        <f>IF(H47="","",IF(H47&lt;TODAY(),"Abgelaufen","Gültig"))</f>
        <v/>
      </c>
    </row>
    <row r="48">
      <c r="A48" s="3" t="n"/>
      <c r="B48" s="3" t="n"/>
      <c r="C48" s="9" t="n"/>
      <c r="D48" s="9" t="n"/>
      <c r="E48" s="34" t="n"/>
      <c r="F48" s="34" t="n"/>
      <c r="G48" s="9" t="n"/>
      <c r="H48" s="33" t="n"/>
      <c r="I48" s="3" t="n"/>
      <c r="J48" s="16">
        <f>IF(H48="","",IF(H48&lt;TODAY(),"Abgelaufen","Gültig"))</f>
        <v/>
      </c>
    </row>
    <row r="49">
      <c r="A49" s="3" t="n"/>
      <c r="B49" s="3" t="n"/>
      <c r="C49" s="9" t="n"/>
      <c r="D49" s="9" t="n"/>
      <c r="E49" s="34" t="n"/>
      <c r="F49" s="34" t="n"/>
      <c r="G49" s="9" t="n"/>
      <c r="H49" s="33" t="n"/>
      <c r="I49" s="3" t="n"/>
      <c r="J49" s="16">
        <f>IF(H49="","",IF(H49&lt;TODAY(),"Abgelaufen","Gültig"))</f>
        <v/>
      </c>
    </row>
    <row r="50">
      <c r="A50" s="3" t="n"/>
      <c r="B50" s="3" t="n"/>
      <c r="C50" s="9" t="n"/>
      <c r="D50" s="9" t="n"/>
      <c r="E50" s="34" t="n"/>
      <c r="F50" s="34" t="n"/>
      <c r="G50" s="9" t="n"/>
      <c r="H50" s="33" t="n"/>
      <c r="I50" s="3" t="n"/>
      <c r="J50" s="16">
        <f>IF(H50="","",IF(H50&lt;TODAY(),"Abgelaufen","Gültig"))</f>
        <v/>
      </c>
    </row>
    <row r="51">
      <c r="A51" s="3" t="n"/>
      <c r="B51" s="3" t="n"/>
      <c r="C51" s="9" t="n"/>
      <c r="D51" s="9" t="n"/>
      <c r="E51" s="34" t="n"/>
      <c r="F51" s="34" t="n"/>
      <c r="G51" s="9" t="n"/>
      <c r="H51" s="33" t="n"/>
      <c r="I51" s="3" t="n"/>
      <c r="J51" s="16">
        <f>IF(H51="","",IF(H51&lt;TODAY(),"Abgelaufen","Gültig"))</f>
        <v/>
      </c>
    </row>
    <row r="52">
      <c r="A52" s="3" t="n"/>
      <c r="B52" s="3" t="n"/>
      <c r="C52" s="9" t="n"/>
      <c r="D52" s="9" t="n"/>
      <c r="E52" s="34" t="n"/>
      <c r="F52" s="34" t="n"/>
      <c r="G52" s="9" t="n"/>
      <c r="H52" s="33" t="n"/>
      <c r="I52" s="3" t="n"/>
      <c r="J52" s="16">
        <f>IF(H52="","",IF(H52&lt;TODAY(),"Abgelaufen","Gültig"))</f>
        <v/>
      </c>
    </row>
    <row r="53">
      <c r="A53" s="3" t="n"/>
      <c r="B53" s="3" t="n"/>
      <c r="C53" s="9" t="n"/>
      <c r="D53" s="9" t="n"/>
      <c r="E53" s="34" t="n"/>
      <c r="F53" s="34" t="n"/>
      <c r="G53" s="9" t="n"/>
      <c r="H53" s="33" t="n"/>
      <c r="I53" s="3" t="n"/>
      <c r="J53" s="16">
        <f>IF(H53="","",IF(H53&lt;TODAY(),"Abgelaufen","Gültig"))</f>
        <v/>
      </c>
    </row>
    <row r="54">
      <c r="A54" s="3" t="n"/>
      <c r="B54" s="3" t="n"/>
      <c r="C54" s="9" t="n"/>
      <c r="D54" s="9" t="n"/>
      <c r="E54" s="34" t="n"/>
      <c r="F54" s="34" t="n"/>
      <c r="G54" s="9" t="n"/>
      <c r="H54" s="33" t="n"/>
      <c r="I54" s="3" t="n"/>
      <c r="J54" s="16">
        <f>IF(H54="","",IF(H54&lt;TODAY(),"Abgelaufen","Gültig"))</f>
        <v/>
      </c>
    </row>
    <row r="55">
      <c r="A55" s="3" t="n"/>
      <c r="B55" s="3" t="n"/>
      <c r="C55" s="9" t="n"/>
      <c r="D55" s="9" t="n"/>
      <c r="E55" s="34" t="n"/>
      <c r="F55" s="34" t="n"/>
      <c r="G55" s="9" t="n"/>
      <c r="H55" s="33" t="n"/>
      <c r="I55" s="3" t="n"/>
      <c r="J55" s="16">
        <f>IF(H55="","",IF(H55&lt;TODAY(),"Abgelaufen","Gültig"))</f>
        <v/>
      </c>
    </row>
    <row r="56">
      <c r="A56" s="3" t="n"/>
      <c r="B56" s="3" t="n"/>
      <c r="C56" s="9" t="n"/>
      <c r="D56" s="9" t="n"/>
      <c r="E56" s="34" t="n"/>
      <c r="F56" s="34" t="n"/>
      <c r="G56" s="9" t="n"/>
      <c r="H56" s="33" t="n"/>
      <c r="I56" s="3" t="n"/>
      <c r="J56" s="16">
        <f>IF(H56="","",IF(H56&lt;TODAY(),"Abgelaufen","Gültig"))</f>
        <v/>
      </c>
    </row>
    <row r="57">
      <c r="A57" s="3" t="n"/>
      <c r="B57" s="3" t="n"/>
      <c r="C57" s="9" t="n"/>
      <c r="D57" s="9" t="n"/>
      <c r="E57" s="34" t="n"/>
      <c r="F57" s="34" t="n"/>
      <c r="G57" s="9" t="n"/>
      <c r="H57" s="33" t="n"/>
      <c r="I57" s="3" t="n"/>
      <c r="J57" s="16">
        <f>IF(H57="","",IF(H57&lt;TODAY(),"Abgelaufen","Gültig"))</f>
        <v/>
      </c>
    </row>
    <row r="58">
      <c r="A58" s="3" t="n"/>
      <c r="B58" s="3" t="n"/>
      <c r="C58" s="9" t="n"/>
      <c r="D58" s="9" t="n"/>
      <c r="E58" s="34" t="n"/>
      <c r="F58" s="34" t="n"/>
      <c r="G58" s="9" t="n"/>
      <c r="H58" s="33" t="n"/>
      <c r="I58" s="3" t="n"/>
      <c r="J58" s="16">
        <f>IF(H58="","",IF(H58&lt;TODAY(),"Abgelaufen","Gültig"))</f>
        <v/>
      </c>
    </row>
    <row r="59">
      <c r="A59" s="3" t="n"/>
      <c r="B59" s="3" t="n"/>
      <c r="C59" s="9" t="n"/>
      <c r="D59" s="9" t="n"/>
      <c r="E59" s="34" t="n"/>
      <c r="F59" s="34" t="n"/>
      <c r="G59" s="9" t="n"/>
      <c r="H59" s="33" t="n"/>
      <c r="I59" s="3" t="n"/>
      <c r="J59" s="16">
        <f>IF(H59="","",IF(H59&lt;TODAY(),"Abgelaufen","Gültig"))</f>
        <v/>
      </c>
    </row>
    <row r="60">
      <c r="A60" s="3" t="n"/>
      <c r="B60" s="3" t="n"/>
      <c r="C60" s="9" t="n"/>
      <c r="D60" s="9" t="n"/>
      <c r="E60" s="34" t="n"/>
      <c r="F60" s="34" t="n"/>
      <c r="G60" s="9" t="n"/>
      <c r="H60" s="33" t="n"/>
      <c r="I60" s="3" t="n"/>
      <c r="J60" s="16">
        <f>IF(H60="","",IF(H60&lt;TODAY(),"Abgelaufen","Gültig"))</f>
        <v/>
      </c>
    </row>
    <row r="61">
      <c r="A61" s="3" t="n"/>
      <c r="B61" s="3" t="n"/>
      <c r="C61" s="9" t="n"/>
      <c r="D61" s="9" t="n"/>
      <c r="E61" s="34" t="n"/>
      <c r="F61" s="34" t="n"/>
      <c r="G61" s="9" t="n"/>
      <c r="H61" s="33" t="n"/>
      <c r="I61" s="3" t="n"/>
      <c r="J61" s="16">
        <f>IF(H61="","",IF(H61&lt;TODAY(),"Abgelaufen","Gültig"))</f>
        <v/>
      </c>
    </row>
    <row r="62">
      <c r="A62" s="3" t="n"/>
      <c r="B62" s="3" t="n"/>
      <c r="C62" s="9" t="n"/>
      <c r="D62" s="9" t="n"/>
      <c r="E62" s="34" t="n"/>
      <c r="F62" s="34" t="n"/>
      <c r="G62" s="9" t="n"/>
      <c r="H62" s="33" t="n"/>
      <c r="I62" s="3" t="n"/>
      <c r="J62" s="16">
        <f>IF(H62="","",IF(H62&lt;TODAY(),"Abgelaufen","Gültig"))</f>
        <v/>
      </c>
    </row>
    <row r="63">
      <c r="A63" s="3" t="n"/>
      <c r="B63" s="3" t="n"/>
      <c r="C63" s="9" t="n"/>
      <c r="D63" s="9" t="n"/>
      <c r="E63" s="34" t="n"/>
      <c r="F63" s="34" t="n"/>
      <c r="G63" s="9" t="n"/>
      <c r="H63" s="33" t="n"/>
      <c r="I63" s="3" t="n"/>
      <c r="J63" s="16">
        <f>IF(H63="","",IF(H63&lt;TODAY(),"Abgelaufen","Gültig"))</f>
        <v/>
      </c>
    </row>
    <row r="64">
      <c r="A64" s="3" t="n"/>
      <c r="B64" s="3" t="n"/>
      <c r="C64" s="9" t="n"/>
      <c r="D64" s="9" t="n"/>
      <c r="E64" s="34" t="n"/>
      <c r="F64" s="34" t="n"/>
      <c r="G64" s="9" t="n"/>
      <c r="H64" s="33" t="n"/>
      <c r="I64" s="3" t="n"/>
      <c r="J64" s="16">
        <f>IF(H64="","",IF(H64&lt;TODAY(),"Abgelaufen","Gültig"))</f>
        <v/>
      </c>
    </row>
    <row r="65">
      <c r="A65" s="3" t="n"/>
      <c r="B65" s="3" t="n"/>
      <c r="C65" s="9" t="n"/>
      <c r="D65" s="9" t="n"/>
      <c r="E65" s="34" t="n"/>
      <c r="F65" s="34" t="n"/>
      <c r="G65" s="9" t="n"/>
      <c r="H65" s="33" t="n"/>
      <c r="I65" s="3" t="n"/>
      <c r="J65" s="16">
        <f>IF(H65="","",IF(H65&lt;TODAY(),"Abgelaufen","Gültig"))</f>
        <v/>
      </c>
    </row>
    <row r="66">
      <c r="A66" s="3" t="n"/>
      <c r="B66" s="3" t="n"/>
      <c r="C66" s="9" t="n"/>
      <c r="D66" s="9" t="n"/>
      <c r="E66" s="34" t="n"/>
      <c r="F66" s="34" t="n"/>
      <c r="G66" s="9" t="n"/>
      <c r="H66" s="33" t="n"/>
      <c r="I66" s="3" t="n"/>
      <c r="J66" s="16">
        <f>IF(H66="","",IF(H66&lt;TODAY(),"Abgelaufen","Gültig"))</f>
        <v/>
      </c>
    </row>
    <row r="67">
      <c r="A67" s="3" t="n"/>
      <c r="B67" s="3" t="n"/>
      <c r="C67" s="9" t="n"/>
      <c r="D67" s="9" t="n"/>
      <c r="E67" s="34" t="n"/>
      <c r="F67" s="34" t="n"/>
      <c r="G67" s="9" t="n"/>
      <c r="H67" s="33" t="n"/>
      <c r="I67" s="3" t="n"/>
      <c r="J67" s="16">
        <f>IF(H67="","",IF(H67&lt;TODAY(),"Abgelaufen","Gültig"))</f>
        <v/>
      </c>
    </row>
    <row r="68">
      <c r="A68" s="3" t="n"/>
      <c r="B68" s="3" t="n"/>
      <c r="C68" s="9" t="n"/>
      <c r="D68" s="9" t="n"/>
      <c r="E68" s="34" t="n"/>
      <c r="F68" s="34" t="n"/>
      <c r="G68" s="9" t="n"/>
      <c r="H68" s="33" t="n"/>
      <c r="I68" s="3" t="n"/>
      <c r="J68" s="16">
        <f>IF(H68="","",IF(H68&lt;TODAY(),"Abgelaufen","Gültig"))</f>
        <v/>
      </c>
    </row>
    <row r="69">
      <c r="A69" s="3" t="n"/>
      <c r="B69" s="3" t="n"/>
      <c r="C69" s="9" t="n"/>
      <c r="D69" s="9" t="n"/>
      <c r="E69" s="34" t="n"/>
      <c r="F69" s="34" t="n"/>
      <c r="G69" s="9" t="n"/>
      <c r="H69" s="33" t="n"/>
      <c r="I69" s="3" t="n"/>
      <c r="J69" s="16">
        <f>IF(H69="","",IF(H69&lt;TODAY(),"Abgelaufen","Gültig"))</f>
        <v/>
      </c>
    </row>
    <row r="70">
      <c r="A70" s="3" t="n"/>
      <c r="B70" s="3" t="n"/>
      <c r="C70" s="9" t="n"/>
      <c r="D70" s="9" t="n"/>
      <c r="E70" s="34" t="n"/>
      <c r="F70" s="34" t="n"/>
      <c r="G70" s="9" t="n"/>
      <c r="H70" s="33" t="n"/>
      <c r="I70" s="3" t="n"/>
      <c r="J70" s="16">
        <f>IF(H70="","",IF(H70&lt;TODAY(),"Abgelaufen","Gültig"))</f>
        <v/>
      </c>
    </row>
    <row r="71">
      <c r="A71" s="3" t="n"/>
      <c r="B71" s="3" t="n"/>
      <c r="C71" s="9" t="n"/>
      <c r="D71" s="9" t="n"/>
      <c r="E71" s="34" t="n"/>
      <c r="F71" s="34" t="n"/>
      <c r="G71" s="9" t="n"/>
      <c r="H71" s="33" t="n"/>
      <c r="I71" s="3" t="n"/>
      <c r="J71" s="16">
        <f>IF(H71="","",IF(H71&lt;TODAY(),"Abgelaufen","Gültig"))</f>
        <v/>
      </c>
    </row>
    <row r="72">
      <c r="A72" s="3" t="n"/>
      <c r="B72" s="3" t="n"/>
      <c r="C72" s="9" t="n"/>
      <c r="D72" s="9" t="n"/>
      <c r="E72" s="34" t="n"/>
      <c r="F72" s="34" t="n"/>
      <c r="G72" s="9" t="n"/>
      <c r="H72" s="33" t="n"/>
      <c r="I72" s="3" t="n"/>
      <c r="J72" s="16">
        <f>IF(H72="","",IF(H72&lt;TODAY(),"Abgelaufen","Gültig"))</f>
        <v/>
      </c>
    </row>
    <row r="73">
      <c r="A73" s="3" t="n"/>
      <c r="B73" s="3" t="n"/>
      <c r="C73" s="9" t="n"/>
      <c r="D73" s="9" t="n"/>
      <c r="E73" s="34" t="n"/>
      <c r="F73" s="34" t="n"/>
      <c r="G73" s="9" t="n"/>
      <c r="H73" s="33" t="n"/>
      <c r="I73" s="3" t="n"/>
      <c r="J73" s="16">
        <f>IF(H73="","",IF(H73&lt;TODAY(),"Abgelaufen","Gültig"))</f>
        <v/>
      </c>
    </row>
    <row r="74">
      <c r="A74" s="3" t="n"/>
      <c r="B74" s="3" t="n"/>
      <c r="C74" s="9" t="n"/>
      <c r="D74" s="9" t="n"/>
      <c r="E74" s="34" t="n"/>
      <c r="F74" s="34" t="n"/>
      <c r="G74" s="9" t="n"/>
      <c r="H74" s="33" t="n"/>
      <c r="I74" s="3" t="n"/>
      <c r="J74" s="16">
        <f>IF(H74="","",IF(H74&lt;TODAY(),"Abgelaufen","Gültig"))</f>
        <v/>
      </c>
    </row>
    <row r="75">
      <c r="A75" s="3" t="n"/>
      <c r="B75" s="3" t="n"/>
      <c r="C75" s="9" t="n"/>
      <c r="D75" s="9" t="n"/>
      <c r="E75" s="34" t="n"/>
      <c r="F75" s="34" t="n"/>
      <c r="G75" s="9" t="n"/>
      <c r="H75" s="33" t="n"/>
      <c r="I75" s="3" t="n"/>
      <c r="J75" s="16">
        <f>IF(H75="","",IF(H75&lt;TODAY(),"Abgelaufen","Gültig"))</f>
        <v/>
      </c>
    </row>
    <row r="76">
      <c r="A76" s="3" t="n"/>
      <c r="B76" s="3" t="n"/>
      <c r="C76" s="9" t="n"/>
      <c r="D76" s="9" t="n"/>
      <c r="E76" s="34" t="n"/>
      <c r="F76" s="34" t="n"/>
      <c r="G76" s="9" t="n"/>
      <c r="H76" s="33" t="n"/>
      <c r="I76" s="3" t="n"/>
      <c r="J76" s="16">
        <f>IF(H76="","",IF(H76&lt;TODAY(),"Abgelaufen","Gültig"))</f>
        <v/>
      </c>
    </row>
    <row r="77">
      <c r="A77" s="3" t="n"/>
      <c r="B77" s="3" t="n"/>
      <c r="C77" s="9" t="n"/>
      <c r="D77" s="9" t="n"/>
      <c r="E77" s="34" t="n"/>
      <c r="F77" s="34" t="n"/>
      <c r="G77" s="9" t="n"/>
      <c r="H77" s="33" t="n"/>
      <c r="I77" s="3" t="n"/>
      <c r="J77" s="16">
        <f>IF(H77="","",IF(H77&lt;TODAY(),"Abgelaufen","Gültig"))</f>
        <v/>
      </c>
    </row>
    <row r="78">
      <c r="A78" s="3" t="n"/>
      <c r="B78" s="3" t="n"/>
      <c r="C78" s="9" t="n"/>
      <c r="D78" s="9" t="n"/>
      <c r="E78" s="34" t="n"/>
      <c r="F78" s="34" t="n"/>
      <c r="G78" s="9" t="n"/>
      <c r="H78" s="33" t="n"/>
      <c r="I78" s="3" t="n"/>
      <c r="J78" s="16">
        <f>IF(H78="","",IF(H78&lt;TODAY(),"Abgelaufen","Gültig"))</f>
        <v/>
      </c>
    </row>
    <row r="79">
      <c r="A79" s="3" t="n"/>
      <c r="B79" s="3" t="n"/>
      <c r="C79" s="9" t="n"/>
      <c r="D79" s="9" t="n"/>
      <c r="E79" s="34" t="n"/>
      <c r="F79" s="34" t="n"/>
      <c r="G79" s="9" t="n"/>
      <c r="H79" s="33" t="n"/>
      <c r="I79" s="3" t="n"/>
      <c r="J79" s="16">
        <f>IF(H79="","",IF(H79&lt;TODAY(),"Abgelaufen","Gültig"))</f>
        <v/>
      </c>
    </row>
    <row r="80">
      <c r="A80" s="3" t="n"/>
      <c r="B80" s="3" t="n"/>
      <c r="C80" s="9" t="n"/>
      <c r="D80" s="9" t="n"/>
      <c r="E80" s="34" t="n"/>
      <c r="F80" s="34" t="n"/>
      <c r="G80" s="9" t="n"/>
      <c r="H80" s="33" t="n"/>
      <c r="I80" s="3" t="n"/>
      <c r="J80" s="16">
        <f>IF(H80="","",IF(H80&lt;TODAY(),"Abgelaufen","Gültig"))</f>
        <v/>
      </c>
    </row>
    <row r="81">
      <c r="A81" s="3" t="n"/>
      <c r="B81" s="3" t="n"/>
      <c r="C81" s="9" t="n"/>
      <c r="D81" s="9" t="n"/>
      <c r="E81" s="34" t="n"/>
      <c r="F81" s="34" t="n"/>
      <c r="G81" s="9" t="n"/>
      <c r="H81" s="33" t="n"/>
      <c r="I81" s="3" t="n"/>
      <c r="J81" s="16">
        <f>IF(H81="","",IF(H81&lt;TODAY(),"Abgelaufen","Gültig"))</f>
        <v/>
      </c>
    </row>
    <row r="82">
      <c r="A82" s="3" t="n"/>
      <c r="B82" s="3" t="n"/>
      <c r="C82" s="9" t="n"/>
      <c r="D82" s="9" t="n"/>
      <c r="E82" s="34" t="n"/>
      <c r="F82" s="34" t="n"/>
      <c r="G82" s="9" t="n"/>
      <c r="H82" s="33" t="n"/>
      <c r="I82" s="3" t="n"/>
      <c r="J82" s="16">
        <f>IF(H82="","",IF(H82&lt;TODAY(),"Abgelaufen","Gültig"))</f>
        <v/>
      </c>
    </row>
    <row r="83">
      <c r="A83" s="3" t="n"/>
      <c r="B83" s="3" t="n"/>
      <c r="C83" s="9" t="n"/>
      <c r="D83" s="9" t="n"/>
      <c r="E83" s="34" t="n"/>
      <c r="F83" s="34" t="n"/>
      <c r="G83" s="9" t="n"/>
      <c r="H83" s="33" t="n"/>
      <c r="I83" s="3" t="n"/>
      <c r="J83" s="16">
        <f>IF(H83="","",IF(H83&lt;TODAY(),"Abgelaufen","Gültig"))</f>
        <v/>
      </c>
    </row>
    <row r="84">
      <c r="A84" s="3" t="n"/>
      <c r="B84" s="3" t="n"/>
      <c r="C84" s="9" t="n"/>
      <c r="D84" s="9" t="n"/>
      <c r="E84" s="34" t="n"/>
      <c r="F84" s="34" t="n"/>
      <c r="G84" s="9" t="n"/>
      <c r="H84" s="33" t="n"/>
      <c r="I84" s="3" t="n"/>
      <c r="J84" s="16">
        <f>IF(H84="","",IF(H84&lt;TODAY(),"Abgelaufen","Gültig"))</f>
        <v/>
      </c>
    </row>
    <row r="85">
      <c r="A85" s="3" t="n"/>
      <c r="B85" s="3" t="n"/>
      <c r="C85" s="9" t="n"/>
      <c r="D85" s="9" t="n"/>
      <c r="E85" s="34" t="n"/>
      <c r="F85" s="34" t="n"/>
      <c r="G85" s="9" t="n"/>
      <c r="H85" s="33" t="n"/>
      <c r="I85" s="3" t="n"/>
      <c r="J85" s="16">
        <f>IF(H85="","",IF(H85&lt;TODAY(),"Abgelaufen","Gültig"))</f>
        <v/>
      </c>
    </row>
    <row r="86">
      <c r="A86" s="3" t="n"/>
      <c r="B86" s="3" t="n"/>
      <c r="C86" s="9" t="n"/>
      <c r="D86" s="9" t="n"/>
      <c r="E86" s="34" t="n"/>
      <c r="F86" s="34" t="n"/>
      <c r="G86" s="9" t="n"/>
      <c r="H86" s="33" t="n"/>
      <c r="I86" s="3" t="n"/>
      <c r="J86" s="16">
        <f>IF(H86="","",IF(H86&lt;TODAY(),"Abgelaufen","Gültig"))</f>
        <v/>
      </c>
    </row>
    <row r="87">
      <c r="A87" s="3" t="n"/>
      <c r="B87" s="3" t="n"/>
      <c r="C87" s="9" t="n"/>
      <c r="D87" s="9" t="n"/>
      <c r="E87" s="34" t="n"/>
      <c r="F87" s="34" t="n"/>
      <c r="G87" s="9" t="n"/>
      <c r="H87" s="33" t="n"/>
      <c r="I87" s="3" t="n"/>
      <c r="J87" s="16">
        <f>IF(H87="","",IF(H87&lt;TODAY(),"Abgelaufen","Gültig"))</f>
        <v/>
      </c>
    </row>
    <row r="88">
      <c r="A88" s="3" t="n"/>
      <c r="B88" s="3" t="n"/>
      <c r="C88" s="9" t="n"/>
      <c r="D88" s="9" t="n"/>
      <c r="E88" s="34" t="n"/>
      <c r="F88" s="34" t="n"/>
      <c r="G88" s="9" t="n"/>
      <c r="H88" s="33" t="n"/>
      <c r="I88" s="3" t="n"/>
      <c r="J88" s="16">
        <f>IF(H88="","",IF(H88&lt;TODAY(),"Abgelaufen","Gültig"))</f>
        <v/>
      </c>
    </row>
    <row r="89">
      <c r="A89" s="3" t="n"/>
      <c r="B89" s="3" t="n"/>
      <c r="C89" s="9" t="n"/>
      <c r="D89" s="9" t="n"/>
      <c r="E89" s="34" t="n"/>
      <c r="F89" s="34" t="n"/>
      <c r="G89" s="9" t="n"/>
      <c r="H89" s="33" t="n"/>
      <c r="I89" s="3" t="n"/>
      <c r="J89" s="16">
        <f>IF(H89="","",IF(H89&lt;TODAY(),"Abgelaufen","Gültig"))</f>
        <v/>
      </c>
    </row>
    <row r="90">
      <c r="A90" s="3" t="n"/>
      <c r="B90" s="3" t="n"/>
      <c r="C90" s="9" t="n"/>
      <c r="D90" s="9" t="n"/>
      <c r="E90" s="34" t="n"/>
      <c r="F90" s="34" t="n"/>
      <c r="G90" s="9" t="n"/>
      <c r="H90" s="33" t="n"/>
      <c r="I90" s="3" t="n"/>
      <c r="J90" s="16">
        <f>IF(H90="","",IF(H90&lt;TODAY(),"Abgelaufen","Gültig"))</f>
        <v/>
      </c>
    </row>
    <row r="91">
      <c r="A91" s="3" t="n"/>
      <c r="B91" s="3" t="n"/>
      <c r="C91" s="9" t="n"/>
      <c r="D91" s="9" t="n"/>
      <c r="E91" s="34" t="n"/>
      <c r="F91" s="34" t="n"/>
      <c r="G91" s="9" t="n"/>
      <c r="H91" s="33" t="n"/>
      <c r="I91" s="3" t="n"/>
      <c r="J91" s="16">
        <f>IF(H91="","",IF(H91&lt;TODAY(),"Abgelaufen","Gültig"))</f>
        <v/>
      </c>
    </row>
    <row r="92">
      <c r="A92" s="3" t="n"/>
      <c r="B92" s="3" t="n"/>
      <c r="C92" s="9" t="n"/>
      <c r="D92" s="9" t="n"/>
      <c r="E92" s="34" t="n"/>
      <c r="F92" s="34" t="n"/>
      <c r="G92" s="9" t="n"/>
      <c r="H92" s="33" t="n"/>
      <c r="I92" s="3" t="n"/>
      <c r="J92" s="16">
        <f>IF(H92="","",IF(H92&lt;TODAY(),"Abgelaufen","Gültig"))</f>
        <v/>
      </c>
    </row>
    <row r="93">
      <c r="A93" s="3" t="n"/>
      <c r="B93" s="3" t="n"/>
      <c r="C93" s="9" t="n"/>
      <c r="D93" s="9" t="n"/>
      <c r="E93" s="34" t="n"/>
      <c r="F93" s="34" t="n"/>
      <c r="G93" s="9" t="n"/>
      <c r="H93" s="33" t="n"/>
      <c r="I93" s="3" t="n"/>
      <c r="J93" s="16">
        <f>IF(H93="","",IF(H93&lt;TODAY(),"Abgelaufen","Gültig"))</f>
        <v/>
      </c>
    </row>
    <row r="94">
      <c r="A94" s="3" t="n"/>
      <c r="B94" s="3" t="n"/>
      <c r="C94" s="9" t="n"/>
      <c r="D94" s="9" t="n"/>
      <c r="E94" s="34" t="n"/>
      <c r="F94" s="34" t="n"/>
      <c r="G94" s="9" t="n"/>
      <c r="H94" s="33" t="n"/>
      <c r="I94" s="3" t="n"/>
      <c r="J94" s="16">
        <f>IF(H94="","",IF(H94&lt;TODAY(),"Abgelaufen","Gültig"))</f>
        <v/>
      </c>
    </row>
    <row r="95">
      <c r="A95" s="3" t="n"/>
      <c r="B95" s="3" t="n"/>
      <c r="C95" s="9" t="n"/>
      <c r="D95" s="9" t="n"/>
      <c r="E95" s="34" t="n"/>
      <c r="F95" s="34" t="n"/>
      <c r="G95" s="9" t="n"/>
      <c r="H95" s="33" t="n"/>
      <c r="I95" s="3" t="n"/>
      <c r="J95" s="16">
        <f>IF(H95="","",IF(H95&lt;TODAY(),"Abgelaufen","Gültig"))</f>
        <v/>
      </c>
    </row>
    <row r="96">
      <c r="A96" s="3" t="n"/>
      <c r="B96" s="3" t="n"/>
      <c r="C96" s="9" t="n"/>
      <c r="D96" s="9" t="n"/>
      <c r="E96" s="34" t="n"/>
      <c r="F96" s="34" t="n"/>
      <c r="G96" s="9" t="n"/>
      <c r="H96" s="33" t="n"/>
      <c r="I96" s="3" t="n"/>
      <c r="J96" s="16">
        <f>IF(H96="","",IF(H96&lt;TODAY(),"Abgelaufen","Gültig"))</f>
        <v/>
      </c>
    </row>
    <row r="97">
      <c r="A97" s="3" t="n"/>
      <c r="B97" s="3" t="n"/>
      <c r="C97" s="9" t="n"/>
      <c r="D97" s="9" t="n"/>
      <c r="E97" s="34" t="n"/>
      <c r="F97" s="34" t="n"/>
      <c r="G97" s="9" t="n"/>
      <c r="H97" s="33" t="n"/>
      <c r="I97" s="3" t="n"/>
      <c r="J97" s="16">
        <f>IF(H97="","",IF(H97&lt;TODAY(),"Abgelaufen","Gültig"))</f>
        <v/>
      </c>
    </row>
    <row r="98">
      <c r="A98" s="3" t="n"/>
      <c r="B98" s="3" t="n"/>
      <c r="C98" s="9" t="n"/>
      <c r="D98" s="9" t="n"/>
      <c r="E98" s="34" t="n"/>
      <c r="F98" s="34" t="n"/>
      <c r="G98" s="9" t="n"/>
      <c r="H98" s="33" t="n"/>
      <c r="I98" s="3" t="n"/>
      <c r="J98" s="16">
        <f>IF(H98="","",IF(H98&lt;TODAY(),"Abgelaufen","Gültig"))</f>
        <v/>
      </c>
    </row>
    <row r="99">
      <c r="A99" s="3" t="n"/>
      <c r="B99" s="3" t="n"/>
      <c r="C99" s="9" t="n"/>
      <c r="D99" s="9" t="n"/>
      <c r="E99" s="34" t="n"/>
      <c r="F99" s="34" t="n"/>
      <c r="G99" s="9" t="n"/>
      <c r="H99" s="33" t="n"/>
      <c r="I99" s="3" t="n"/>
      <c r="J99" s="16">
        <f>IF(H99="","",IF(H99&lt;TODAY(),"Abgelaufen","Gültig"))</f>
        <v/>
      </c>
    </row>
    <row r="100">
      <c r="A100" s="3" t="n"/>
      <c r="B100" s="3" t="n"/>
      <c r="C100" s="9" t="n"/>
      <c r="D100" s="9" t="n"/>
      <c r="E100" s="34" t="n"/>
      <c r="F100" s="34" t="n"/>
      <c r="G100" s="9" t="n"/>
      <c r="H100" s="33" t="n"/>
      <c r="I100" s="3" t="n"/>
      <c r="J100" s="16">
        <f>IF(H100="","",IF(H100&lt;TODAY(),"Abgelaufen","Gültig"))</f>
        <v/>
      </c>
    </row>
    <row r="101">
      <c r="A101" s="3" t="n"/>
      <c r="B101" s="3" t="n"/>
      <c r="C101" s="9" t="n"/>
      <c r="D101" s="9" t="n"/>
      <c r="E101" s="34" t="n"/>
      <c r="F101" s="34" t="n"/>
      <c r="G101" s="9" t="n"/>
      <c r="H101" s="33" t="n"/>
      <c r="I101" s="3" t="n"/>
      <c r="J101" s="16">
        <f>IF(H101="","",IF(H101&lt;TODAY(),"Abgelaufen","Gültig"))</f>
        <v/>
      </c>
    </row>
    <row r="102">
      <c r="A102" s="3" t="n"/>
      <c r="B102" s="3" t="n"/>
      <c r="C102" s="9" t="n"/>
      <c r="D102" s="9" t="n"/>
      <c r="E102" s="34" t="n"/>
      <c r="F102" s="34" t="n"/>
      <c r="G102" s="9" t="n"/>
      <c r="H102" s="33" t="n"/>
      <c r="I102" s="3" t="n"/>
      <c r="J102" s="16">
        <f>IF(H102="","",IF(H102&lt;TODAY(),"Abgelaufen","Gültig"))</f>
        <v/>
      </c>
    </row>
    <row r="103">
      <c r="A103" s="3" t="n"/>
      <c r="B103" s="3" t="n"/>
      <c r="C103" s="9" t="n"/>
      <c r="D103" s="9" t="n"/>
      <c r="E103" s="34" t="n"/>
      <c r="F103" s="34" t="n"/>
      <c r="G103" s="9" t="n"/>
      <c r="H103" s="33" t="n"/>
      <c r="I103" s="3" t="n"/>
      <c r="J103" s="16">
        <f>IF(H103="","",IF(H103&lt;TODAY(),"Abgelaufen","Gültig"))</f>
        <v/>
      </c>
    </row>
  </sheetData>
  <autoFilter ref="A3:J103"/>
  <mergeCells count="1">
    <mergeCell ref="A1:J1"/>
  </mergeCells>
  <conditionalFormatting sqref="J4:J103">
    <cfRule type="expression" priority="1" dxfId="0">
      <formula>J4="Abgelaufen"</formula>
    </cfRule>
    <cfRule type="expression" priority="2" dxfId="1">
      <formula>J4="Gültig"</formula>
    </cfRule>
  </conditionalFormatting>
  <dataValidations count="2">
    <dataValidation sqref="D4:D103" showErrorMessage="1" showInputMessage="1" allowBlank="0" type="list">
      <formula1>"Malerarbeiten,Elektroarbeiten,Bodenarbeiten,Sanitärarbeiten,Tischlerarbeiten,Sanierung,Montagearbeiten,Innenausbau"</formula1>
    </dataValidation>
    <dataValidation sqref="G4:G103" showErrorMessage="1" showInputMessage="1" allowBlank="0" type="list">
      <formula1>"Sehr gut,Gut,Befriedigend"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23" customWidth="1" min="2" max="2"/>
    <col width="4" customWidth="1" min="3" max="3"/>
    <col width="20" customWidth="1" min="4" max="4"/>
    <col width="20" customWidth="1" min="5" max="5"/>
    <col width="4" customWidth="1" min="6" max="6"/>
    <col width="24" customWidth="1" min="7" max="7"/>
    <col width="18" customWidth="1" min="8" max="8"/>
    <col width="4" customWidth="1" min="9" max="9"/>
    <col width="21" customWidth="1" min="10" max="10"/>
    <col width="19" customWidth="1" min="11" max="11"/>
    <col width="4" customWidth="1" min="12" max="12"/>
  </cols>
  <sheetData>
    <row r="1" ht="27" customHeight="1">
      <c r="A1" s="1" t="inlineStr">
        <is>
          <t>Übersicht Renovierungskosten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/>
    <row r="3">
      <c r="A3" s="18" t="inlineStr">
        <is>
          <t>Kennzahl</t>
        </is>
      </c>
      <c r="B3" s="18" t="inlineStr">
        <is>
          <t>Wert</t>
        </is>
      </c>
    </row>
    <row r="4">
      <c r="A4" s="17" t="inlineStr">
        <is>
          <t>Gesamtkosten brutto</t>
        </is>
      </c>
      <c r="B4" s="32">
        <f>'Antrag &amp; Kosten'!$A$16</f>
        <v/>
      </c>
    </row>
    <row r="5">
      <c r="A5" s="17" t="inlineStr">
        <is>
          <t>Beantragter Zuschuss</t>
        </is>
      </c>
      <c r="B5" s="32">
        <f>'Antrag &amp; Kosten'!$D$16</f>
        <v/>
      </c>
    </row>
    <row r="6">
      <c r="A6" s="17" t="inlineStr">
        <is>
          <t>Eigenanteil</t>
        </is>
      </c>
      <c r="B6" s="32">
        <f>IFERROR(B4-B5,0)</f>
        <v/>
      </c>
    </row>
    <row r="7">
      <c r="A7" s="17" t="inlineStr">
        <is>
          <t>Anteil Zuschuss an Gesamtkosten</t>
        </is>
      </c>
      <c r="B7" s="38">
        <f>IFERROR(B5/B4,0)</f>
        <v/>
      </c>
    </row>
    <row r="8">
      <c r="A8" s="17" t="inlineStr">
        <is>
          <t>Anzahl Kostenpositionen</t>
        </is>
      </c>
      <c r="B8" s="20">
        <f>COUNTIF('Antrag &amp; Kosten'!$A$19:$A$118,"&gt;0")</f>
        <v/>
      </c>
    </row>
    <row r="9">
      <c r="A9" s="17" t="inlineStr">
        <is>
          <t>Positionen mit fehlendem Nachweis</t>
        </is>
      </c>
      <c r="B9" s="20">
        <f>COUNTIF('Antrag &amp; Kosten'!$V$19:$V$118,"Nein")</f>
        <v/>
      </c>
    </row>
    <row r="10">
      <c r="A10" s="17" t="inlineStr">
        <is>
          <t>Durchschnittskosten je Position</t>
        </is>
      </c>
      <c r="B10" s="32">
        <f>'Antrag &amp; Kosten'!$G$16</f>
        <v/>
      </c>
    </row>
    <row r="11">
      <c r="A11" s="17" t="inlineStr">
        <is>
          <t>Antragsstatus</t>
        </is>
      </c>
      <c r="B11" s="21">
        <f>'Antrag &amp; Kosten'!$B$8</f>
        <v/>
      </c>
    </row>
    <row r="12">
      <c r="A12" s="17" t="inlineStr">
        <is>
          <t>Einreichungsstatus</t>
        </is>
      </c>
      <c r="B12" s="21">
        <f>IF(B9&gt;0,"Unterlagen ergänzen","Bereit zur Einreichung")</f>
        <v/>
      </c>
    </row>
    <row r="13"/>
    <row r="14"/>
    <row r="15">
      <c r="D15" s="22" t="inlineStr">
        <is>
          <t>Kostenart</t>
        </is>
      </c>
      <c r="E15" s="22" t="inlineStr">
        <is>
          <t>Gesamtkosten brutto</t>
        </is>
      </c>
      <c r="G15" s="22" t="inlineStr">
        <is>
          <t>Aufteilung</t>
        </is>
      </c>
      <c r="H15" s="22" t="inlineStr">
        <is>
          <t>Betrag</t>
        </is>
      </c>
      <c r="J15" s="22" t="inlineStr">
        <is>
          <t>Raum / Bereich</t>
        </is>
      </c>
      <c r="K15" s="22" t="inlineStr">
        <is>
          <t>Gesamtkosten brutto</t>
        </is>
      </c>
    </row>
    <row r="16">
      <c r="D16" s="23" t="inlineStr">
        <is>
          <t>Material</t>
        </is>
      </c>
      <c r="E16" s="39">
        <f>SUMIF('Antrag &amp; Kosten'!$U$19:$U$118,D16,'Antrag &amp; Kosten'!$N$19:$N$118)</f>
        <v/>
      </c>
      <c r="G16" s="23" t="inlineStr">
        <is>
          <t>Beantragter Zuschuss</t>
        </is>
      </c>
      <c r="H16" s="39">
        <f>$B$5</f>
        <v/>
      </c>
      <c r="J16" s="23" t="inlineStr">
        <is>
          <t>Wohnzimmer</t>
        </is>
      </c>
      <c r="K16" s="39">
        <f>SUMIF('Antrag &amp; Kosten'!$B$19:$B$118,J16,'Antrag &amp; Kosten'!$N$19:$N$118)</f>
        <v/>
      </c>
    </row>
    <row r="17">
      <c r="D17" s="25" t="inlineStr">
        <is>
          <t>Handwerker</t>
        </is>
      </c>
      <c r="E17" s="40">
        <f>SUMIF('Antrag &amp; Kosten'!$U$19:$U$118,D17,'Antrag &amp; Kosten'!$N$19:$N$118)</f>
        <v/>
      </c>
      <c r="G17" s="25" t="inlineStr">
        <is>
          <t>Eigenanteil</t>
        </is>
      </c>
      <c r="H17" s="40">
        <f>$B$6</f>
        <v/>
      </c>
      <c r="J17" s="25" t="inlineStr">
        <is>
          <t>Küche</t>
        </is>
      </c>
      <c r="K17" s="40">
        <f>SUMIF('Antrag &amp; Kosten'!$B$19:$B$118,J17,'Antrag &amp; Kosten'!$N$19:$N$118)</f>
        <v/>
      </c>
    </row>
    <row r="18">
      <c r="D18" s="23" t="inlineStr">
        <is>
          <t>Entsorgung</t>
        </is>
      </c>
      <c r="E18" s="39">
        <f>SUMIF('Antrag &amp; Kosten'!$U$19:$U$118,D18,'Antrag &amp; Kosten'!$N$19:$N$118)</f>
        <v/>
      </c>
      <c r="J18" s="23" t="inlineStr">
        <is>
          <t>Schlafzimmer</t>
        </is>
      </c>
      <c r="K18" s="39">
        <f>SUMIF('Antrag &amp; Kosten'!$B$19:$B$118,J18,'Antrag &amp; Kosten'!$N$19:$N$118)</f>
        <v/>
      </c>
    </row>
    <row r="19">
      <c r="D19" s="25" t="inlineStr">
        <is>
          <t>Sonstiges</t>
        </is>
      </c>
      <c r="E19" s="40">
        <f>SUMIF('Antrag &amp; Kosten'!$U$19:$U$118,D19,'Antrag &amp; Kosten'!$N$19:$N$118)</f>
        <v/>
      </c>
      <c r="J19" s="25" t="inlineStr">
        <is>
          <t>Badezimmer</t>
        </is>
      </c>
      <c r="K19" s="40">
        <f>SUMIF('Antrag &amp; Kosten'!$B$19:$B$118,J19,'Antrag &amp; Kosten'!$N$19:$N$118)</f>
        <v/>
      </c>
    </row>
    <row r="20">
      <c r="J20" s="23" t="inlineStr">
        <is>
          <t>Wohnungstür</t>
        </is>
      </c>
      <c r="K20" s="39">
        <f>SUMIF('Antrag &amp; Kosten'!$B$19:$B$118,J20,'Antrag &amp; Kosten'!$N$19:$N$118)</f>
        <v/>
      </c>
    </row>
    <row r="21">
      <c r="J21" s="25" t="inlineStr">
        <is>
          <t>Flur</t>
        </is>
      </c>
      <c r="K21" s="40">
        <f>SUMIF('Antrag &amp; Kosten'!$B$19:$B$118,J21,'Antrag &amp; Kosten'!$N$19:$N$118)</f>
        <v/>
      </c>
    </row>
    <row r="22">
      <c r="J22" s="23" t="inlineStr">
        <is>
          <t>Kinderzimmer</t>
        </is>
      </c>
      <c r="K22" s="39">
        <f>SUMIF('Antrag &amp; Kosten'!$B$19:$B$118,J22,'Antrag &amp; Kosten'!$N$19:$N$118)</f>
        <v/>
      </c>
    </row>
    <row r="23">
      <c r="J23" s="25" t="inlineStr">
        <is>
          <t>Keller</t>
        </is>
      </c>
      <c r="K23" s="40">
        <f>SUMIF('Antrag &amp; Kosten'!$B$19:$B$118,J23,'Antrag &amp; Kosten'!$N$19:$N$118)</f>
        <v/>
      </c>
    </row>
    <row r="24">
      <c r="J24" s="23" t="inlineStr">
        <is>
          <t>Balkon</t>
        </is>
      </c>
      <c r="K24" s="39">
        <f>SUMIF('Antrag &amp; Kosten'!$B$19:$B$118,J24,'Antrag &amp; Kosten'!$N$19:$N$118)</f>
        <v/>
      </c>
    </row>
    <row r="25">
      <c r="J25" s="25" t="inlineStr">
        <is>
          <t>Sonstiges</t>
        </is>
      </c>
      <c r="K25" s="40">
        <f>SUMIF('Antrag &amp; Kosten'!$B$19:$B$118,J25,'Antrag &amp; Kosten'!$N$19:$N$118)</f>
        <v/>
      </c>
    </row>
  </sheetData>
  <mergeCells count="1">
    <mergeCell ref="A1:L1"/>
  </mergeCells>
  <conditionalFormatting sqref="B9">
    <cfRule type="cellIs" priority="1" operator="greaterThan" dxfId="0">
      <formula>0</formula>
    </cfRule>
  </conditionalFormatting>
  <conditionalFormatting sqref="B12">
    <cfRule type="expression" priority="2" dxfId="0">
      <formula>B9&gt;0</formula>
    </cfRule>
    <cfRule type="expression" priority="3" dxfId="1">
      <formula>B9=0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26" customWidth="1" min="3" max="3"/>
    <col width="50" customWidth="1" min="4" max="4"/>
  </cols>
  <sheetData>
    <row r="1" ht="27" customHeight="1">
      <c r="A1" s="1" t="inlineStr">
        <is>
          <t>Anleitung – Formloser Antrag Renovierungskosten</t>
        </is>
      </c>
      <c r="B1" s="29" t="n"/>
      <c r="C1" s="29" t="n"/>
      <c r="D1" s="29" t="n"/>
      <c r="E1" s="29" t="n"/>
      <c r="F1" s="30" t="n"/>
    </row>
    <row r="2"/>
    <row r="3">
      <c r="A3" s="8" t="inlineStr">
        <is>
          <t>Schritt</t>
        </is>
      </c>
      <c r="B3" s="8" t="inlineStr">
        <is>
          <t>Hinweis</t>
        </is>
      </c>
      <c r="C3" s="8" t="inlineStr">
        <is>
          <t>Betroffenes Tabellenblatt</t>
        </is>
      </c>
      <c r="D3" s="8" t="inlineStr">
        <is>
          <t>Wichtiger Praxisbezug</t>
        </is>
      </c>
    </row>
    <row r="4" ht="42" customHeight="1">
      <c r="A4" s="27" t="n">
        <v>1</v>
      </c>
      <c r="B4" s="27" t="inlineStr">
        <is>
          <t>Gelbe Felder ausfüllen. Die hellblauen Felder werden automatisch berechnet.</t>
        </is>
      </c>
      <c r="C4" s="27" t="inlineStr">
        <is>
          <t>Antrag &amp; Kosten</t>
        </is>
      </c>
      <c r="D4" s="27" t="inlineStr">
        <is>
          <t>Antragsdaten, Kosten, Eigenanteil und Zuschussquote vollständig erfassen.</t>
        </is>
      </c>
    </row>
    <row r="5" ht="42" customHeight="1">
      <c r="A5" s="28" t="n">
        <v>2</v>
      </c>
      <c r="B5" s="28" t="inlineStr">
        <is>
          <t>Angebote, Rechnungen, Fotos und weitere Nachweise ergänzen.</t>
        </is>
      </c>
      <c r="C5" s="28" t="inlineStr">
        <is>
          <t>Antrag &amp; Kosten</t>
        </is>
      </c>
      <c r="D5" s="28" t="inlineStr">
        <is>
          <t>Bei fehlenden Nachweisen zeigt die Statusprüfung einen Hinweis an.</t>
        </is>
      </c>
    </row>
    <row r="6" ht="42" customHeight="1">
      <c r="A6" s="27" t="n">
        <v>3</v>
      </c>
      <c r="B6" s="27" t="inlineStr">
        <is>
          <t>Begründung sachlich, konkret und nachvollziehbar formulieren.</t>
        </is>
      </c>
      <c r="C6" s="27" t="inlineStr">
        <is>
          <t>Antrag &amp; Kosten</t>
        </is>
      </c>
      <c r="D6" s="27" t="inlineStr">
        <is>
          <t>Mangel, Abnutzung oder erforderliche Instandsetzung eindeutig beschreiben.</t>
        </is>
      </c>
    </row>
    <row r="7" ht="42" customHeight="1">
      <c r="A7" s="28" t="n">
        <v>4</v>
      </c>
      <c r="B7" s="28" t="inlineStr">
        <is>
          <t>Lieferantenangebote und Stundensätze vergleichen sowie Gültigkeit prüfen.</t>
        </is>
      </c>
      <c r="C7" s="28" t="inlineStr">
        <is>
          <t>Lieferanten &amp; Sätze</t>
        </is>
      </c>
      <c r="D7" s="28" t="inlineStr">
        <is>
          <t>Abgelaufene Angebote vor der Einreichung aktualisieren.</t>
        </is>
      </c>
    </row>
    <row r="8" ht="42" customHeight="1">
      <c r="A8" s="27" t="n">
        <v>5</v>
      </c>
      <c r="B8" s="27" t="inlineStr">
        <is>
          <t>Kostenaufteilung zwischen Vermieter, Mieter und Eigenleistung prüfen.</t>
        </is>
      </c>
      <c r="C8" s="27" t="inlineStr">
        <is>
          <t>Übersicht</t>
        </is>
      </c>
      <c r="D8" s="27" t="inlineStr">
        <is>
          <t>Beantragter Zuschuss, Eigenanteil und Gesamtkosten plausibilisieren.</t>
        </is>
      </c>
    </row>
    <row r="9" ht="42" customHeight="1">
      <c r="A9" s="28" t="n">
        <v>6</v>
      </c>
      <c r="B9" s="28" t="inlineStr">
        <is>
          <t>Antrag ausdrucken oder digital als PDF einreichen.</t>
        </is>
      </c>
      <c r="C9" s="28" t="inlineStr">
        <is>
          <t>Antrag &amp; Kosten</t>
        </is>
      </c>
      <c r="D9" s="28" t="inlineStr">
        <is>
          <t>Status nach Einreichung auf Eingereicht setzen und Unterlagen ablegen.</t>
        </is>
      </c>
    </row>
    <row r="10" ht="42" customHeight="1">
      <c r="A10" s="27" t="n">
        <v>7</v>
      </c>
      <c r="B10" s="27" t="inlineStr">
        <is>
          <t>BGB, Mietvertrag, Modernisierungsvereinbarung und gegebenenfalls WEG-Regelungen beachten.</t>
        </is>
      </c>
      <c r="C10" s="27" t="inlineStr">
        <is>
          <t>Alle Tabellenblätter</t>
        </is>
      </c>
      <c r="D10" s="27" t="inlineStr">
        <is>
          <t>Bei rechtlichen Zweifeln fachkundige Beratung einholen.</t>
        </is>
      </c>
    </row>
    <row r="11" ht="42" customHeight="1">
      <c r="A11" s="28" t="n">
        <v>8</v>
      </c>
      <c r="B11" s="28" t="inlineStr">
        <is>
          <t>Keine personenbezogenen Daten unnötig speichern und DSGVO berücksichtigen.</t>
        </is>
      </c>
      <c r="C11" s="28" t="inlineStr">
        <is>
          <t>Alle Tabellenblätter</t>
        </is>
      </c>
      <c r="D11" s="28" t="inlineStr">
        <is>
          <t>Datenzugriff beschränken und Unterlagen sicher aufbewahren.</t>
        </is>
      </c>
    </row>
    <row r="12"/>
    <row r="13"/>
    <row r="14" ht="34" customHeight="1">
      <c r="A14" s="18" t="inlineStr">
        <is>
          <t>Hinweis</t>
        </is>
      </c>
      <c r="B14" s="15" t="inlineStr">
        <is>
          <t>Die Arbeitsmappe dient der strukturierten Dokumentation und ersetzt keine rechtliche Prüfung oder individuelle Vereinbarung.</t>
        </is>
      </c>
    </row>
  </sheetData>
  <autoFilter ref="A3:D11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2026-10-07T11:58:31Z</dcterms:created>
  <dcterms:modified xmlns:dcterms="http://purl.org/dc/terms/" xmlns:xsi="http://www.w3.org/2001/XMLSchema-instance" xsi:type="dcterms:W3CDTF">2026-10-07T11:58:31Z</dcterms:modified>
</cp:coreProperties>
</file>