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züg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nleitungen" sheetId="3" state="visible" r:id="rId3"/>
  </sheets>
  <definedNames>
    <definedName name="_xlnm._FilterDatabase" localSheetId="0" hidden="1">'Einzüge'!$A$1:$AG$101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,0"/>
    <numFmt numFmtId="165" formatCode="DD.MM.YYYY"/>
    <numFmt numFmtId="166" formatCode="#.##0,00 &quot;€&quot;"/>
    <numFmt numFmtId="167" formatCode="yyyy-mm-dd"/>
    <numFmt numFmtId="168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8" fontId="2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0" fillId="3" borderId="1" pivotButton="0" quotePrefix="0" xfId="0"/>
    <xf numFmtId="0" fontId="0" fillId="5" borderId="1" pivotButton="0" quotePrefix="0" xfId="0"/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color rgb="001F2937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Genehmigungsstatus</a:t>
            </a:r>
          </a:p>
        </rich>
      </tx>
    </title>
    <plotArea>
      <doughnutChart>
        <varyColors val="1"/>
        <ser>
          <idx val="0"/>
          <order val="0"/>
          <tx>
            <strRef>
              <f>'Übersicht'!F3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'Übersicht'!$E$4:$E$6</f>
            </numRef>
          </cat>
          <val>
            <numRef>
              <f>'Übersicht'!$F$4:$F$6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Zusätzliche Nebenkosten nach 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'Übersicht'!C14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'Übersicht'!$A$15:$A$19</f>
            </numRef>
          </cat>
          <val>
            <numRef>
              <f>'Übersicht'!$C$15:$C$19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monatlich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je Sachbearbeiter/in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'Übersicht'!F14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'Übersicht'!$E$15:$E$18</f>
            </numRef>
          </cat>
          <val>
            <numRef>
              <f>'Übersicht'!$F$15:$F$18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Vorgänge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21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2" customWidth="1" min="3" max="3"/>
    <col width="29" customWidth="1" min="4" max="4"/>
    <col width="27" customWidth="1" min="5" max="5"/>
    <col width="10" customWidth="1" min="6" max="6"/>
    <col width="15" customWidth="1" min="7" max="7"/>
    <col width="16" customWidth="1" min="8" max="8"/>
    <col width="16" customWidth="1" min="9" max="9"/>
    <col width="22" customWidth="1" min="10" max="10"/>
    <col width="21" customWidth="1" min="11" max="11"/>
    <col width="16" customWidth="1" min="12" max="12"/>
    <col width="16" customWidth="1" min="13" max="13"/>
    <col width="16" customWidth="1" min="14" max="14"/>
    <col width="22" customWidth="1" min="15" max="15"/>
    <col width="22" customWidth="1" min="16" max="16"/>
    <col width="16" customWidth="1" min="17" max="17"/>
    <col width="17" customWidth="1" min="18" max="18"/>
    <col width="16" customWidth="1" min="19" max="19"/>
    <col width="17" customWidth="1" min="20" max="20"/>
    <col width="19" customWidth="1" min="21" max="21"/>
    <col width="15" customWidth="1" min="22" max="22"/>
    <col width="22" customWidth="1" min="23" max="23"/>
    <col width="22" customWidth="1" min="24" max="24"/>
    <col width="22" customWidth="1" min="25" max="25"/>
    <col width="19" customWidth="1" min="26" max="26"/>
    <col width="31" customWidth="1" min="27" max="27"/>
    <col width="24" customWidth="1" min="28" max="28"/>
    <col width="18" customWidth="1" min="29" max="29"/>
    <col width="21" customWidth="1" min="30" max="30"/>
    <col hidden="1" width="18" customWidth="1" min="31" max="31"/>
    <col hidden="1" width="24" customWidth="1" min="32" max="32"/>
    <col hidden="1" width="24" customWidth="1" min="33" max="33"/>
  </cols>
  <sheetData>
    <row r="1" ht="44" customHeight="1">
      <c r="A1" s="1" t="inlineStr">
        <is>
          <t>Vorgangs-ID</t>
        </is>
      </c>
      <c r="B1" s="1" t="inlineStr">
        <is>
          <t>Hauptmieter/in</t>
        </is>
      </c>
      <c r="C1" s="1" t="inlineStr">
        <is>
          <t>Einziehende/r Partner/in</t>
        </is>
      </c>
      <c r="D1" s="1" t="inlineStr">
        <is>
          <t>Vermieter/Hausverwaltung</t>
        </is>
      </c>
      <c r="E1" s="1" t="inlineStr">
        <is>
          <t>Straße und Hausnummer</t>
        </is>
      </c>
      <c r="F1" s="1" t="inlineStr">
        <is>
          <t>PLZ</t>
        </is>
      </c>
      <c r="G1" s="1" t="inlineStr">
        <is>
          <t>Ort</t>
        </is>
      </c>
      <c r="H1" s="1" t="inlineStr">
        <is>
          <t>Wohnungsgröße m²</t>
        </is>
      </c>
      <c r="I1" s="1" t="inlineStr">
        <is>
          <t>Mietvertragsbeginn</t>
        </is>
      </c>
      <c r="J1" s="1" t="inlineStr">
        <is>
          <t>Antrag/Information an Vermieter am</t>
        </is>
      </c>
      <c r="K1" s="1" t="inlineStr">
        <is>
          <t>Geplanter Einzug Partner am</t>
        </is>
      </c>
      <c r="L1" s="1" t="inlineStr">
        <is>
          <t>Personen im Haushalt vorher</t>
        </is>
      </c>
      <c r="M1" s="1" t="inlineStr">
        <is>
          <t>Personen im Haushalt nachher</t>
        </is>
      </c>
      <c r="N1" s="1" t="inlineStr">
        <is>
          <t>Kaltmiete bisher</t>
        </is>
      </c>
      <c r="O1" s="1" t="inlineStr">
        <is>
          <t>Nebenkostenvorauszahlung bisher</t>
        </is>
      </c>
      <c r="P1" s="1" t="inlineStr">
        <is>
          <t>Zusätzliche Nebenkosten monatlich</t>
        </is>
      </c>
      <c r="Q1" s="1" t="inlineStr">
        <is>
          <t>Neue Kaltmiete</t>
        </is>
      </c>
      <c r="R1" s="1" t="inlineStr">
        <is>
          <t>Neue Warmmiete</t>
        </is>
      </c>
      <c r="S1" s="1" t="inlineStr">
        <is>
          <t>Kaution bisher</t>
        </is>
      </c>
      <c r="T1" s="1" t="inlineStr">
        <is>
          <t>Kaution angepasst</t>
        </is>
      </c>
      <c r="U1" s="1" t="inlineStr">
        <is>
          <t>Vermieterzustimmung</t>
        </is>
      </c>
      <c r="V1" s="1" t="inlineStr">
        <is>
          <t>Statuscode</t>
        </is>
      </c>
      <c r="W1" s="1" t="inlineStr">
        <is>
          <t>Statusbezeichnung</t>
        </is>
      </c>
      <c r="X1" s="1" t="inlineStr">
        <is>
          <t>Meldebescheinigung vorhanden</t>
        </is>
      </c>
      <c r="Y1" s="1" t="inlineStr">
        <is>
          <t>Mietvertrag/Nachtrag erstellt</t>
        </is>
      </c>
      <c r="Z1" s="1" t="inlineStr">
        <is>
          <t>DSGVO-Hinweis erteilt</t>
        </is>
      </c>
      <c r="AA1" s="1" t="inlineStr">
        <is>
          <t>Offene Punkte</t>
        </is>
      </c>
      <c r="AB1" s="1" t="inlineStr">
        <is>
          <t>Zuständige/r Sachbearbeiter/in</t>
        </is>
      </c>
      <c r="AC1" s="1" t="inlineStr">
        <is>
          <t>Letzte Aktualisierung</t>
        </is>
      </c>
      <c r="AD1" s="1" t="inlineStr">
        <is>
          <t>Prüfergebnis</t>
        </is>
      </c>
      <c r="AE1" s="1" t="inlineStr">
        <is>
          <t>Kautionsänderung</t>
        </is>
      </c>
      <c r="AF1" s="1" t="inlineStr">
        <is>
          <t>Anteilige Nebenkosten je Person</t>
        </is>
      </c>
      <c r="AG1" s="1" t="inlineStr">
        <is>
          <t>Warnhinweis Information</t>
        </is>
      </c>
    </row>
    <row r="2" ht="32" customHeight="1">
      <c r="A2" s="2" t="inlineStr">
        <is>
          <t>EZ-2026-001</t>
        </is>
      </c>
      <c r="B2" s="2" t="inlineStr">
        <is>
          <t>Thomas Müller</t>
        </is>
      </c>
      <c r="C2" s="2" t="inlineStr">
        <is>
          <t>Anna Schmidt</t>
        </is>
      </c>
      <c r="D2" s="2" t="inlineStr">
        <is>
          <t>Müller Hausverwaltung GmbH</t>
        </is>
      </c>
      <c r="E2" s="2" t="inlineStr">
        <is>
          <t>Prenzlauer Allee 118</t>
        </is>
      </c>
      <c r="F2" s="3" t="inlineStr">
        <is>
          <t>10405</t>
        </is>
      </c>
      <c r="G2" s="2" t="inlineStr">
        <is>
          <t>Berlin</t>
        </is>
      </c>
      <c r="H2" s="21" t="n">
        <v>74.5</v>
      </c>
      <c r="I2" s="22" t="n">
        <v>46023</v>
      </c>
      <c r="J2" s="22" t="n">
        <v>46063</v>
      </c>
      <c r="K2" s="22" t="n">
        <v>46096</v>
      </c>
      <c r="L2" s="3" t="n">
        <v>1</v>
      </c>
      <c r="M2" s="3" t="n">
        <v>2</v>
      </c>
      <c r="N2" s="23" t="n">
        <v>1200</v>
      </c>
      <c r="O2" s="23" t="n">
        <v>280</v>
      </c>
      <c r="P2" s="23" t="n">
        <v>55</v>
      </c>
      <c r="Q2" s="23" t="n">
        <v>1200</v>
      </c>
      <c r="R2" s="24">
        <f>IF(OR(A2="",Q2="",O2="",P2=""),"",IFERROR(Q2+O2+P2,""))</f>
        <v/>
      </c>
      <c r="S2" s="23" t="n">
        <v>3600</v>
      </c>
      <c r="T2" s="23" t="inlineStr">
        <is>
          <t>Zugestimmt</t>
        </is>
      </c>
      <c r="U2" s="3" t="inlineStr">
        <is>
          <t>JA</t>
        </is>
      </c>
      <c r="V2" s="3" t="inlineStr">
        <is>
          <t>Ja</t>
        </is>
      </c>
      <c r="W2" s="8">
        <f>IF(A2="","",IFERROR(VLOOKUP(V2,'Anleitungen'!$H$5:$I$9,2,FALSE),"Unbekannt"))</f>
        <v/>
      </c>
      <c r="X2" s="3" t="inlineStr">
        <is>
          <t>Ja</t>
        </is>
      </c>
      <c r="Y2" s="3" t="inlineStr">
        <is>
          <t>Keine</t>
        </is>
      </c>
      <c r="Z2" s="3" t="inlineStr">
        <is>
          <t>Julia Wagner</t>
        </is>
      </c>
      <c r="AA2" s="25" t="n">
        <v>46073</v>
      </c>
      <c r="AB2" s="2" t="n"/>
      <c r="AC2" s="22" t="n"/>
      <c r="AD2" s="8">
        <f>IF(A2="","",IF(AND(U2="Zugestimmt",X2="Ja",Y2="Ja"),"Vollständig",IF(U2="Abgelehnt","Nicht genehmigt","Prüfung erforderlich")))</f>
        <v/>
      </c>
      <c r="AE2" s="24">
        <f>IF(OR(A2="",T2="",S2=""),"",IFERROR(T2-S2,0))</f>
        <v/>
      </c>
      <c r="AF2" s="24">
        <f>IF(OR(A2="",P2="",M2="",L2=""),"",IFERROR(P2/(M2-L2),0))</f>
        <v/>
      </c>
      <c r="AG2" s="8">
        <f>IF(OR(A2="",J2="",I2=""),"",IF(J2&gt;I2,"Nachmeldung prüfen","Frist prüfen"))</f>
        <v/>
      </c>
    </row>
    <row r="3" ht="32" customHeight="1">
      <c r="A3" s="2" t="inlineStr">
        <is>
          <t>EZ-2026-002</t>
        </is>
      </c>
      <c r="B3" s="2" t="inlineStr">
        <is>
          <t>Sabine Schneider</t>
        </is>
      </c>
      <c r="C3" s="2" t="inlineStr">
        <is>
          <t>Daniel Krüger</t>
        </is>
      </c>
      <c r="D3" s="2" t="inlineStr">
        <is>
          <t>Isar Immobilienverwaltung GmbH</t>
        </is>
      </c>
      <c r="E3" s="2" t="inlineStr">
        <is>
          <t>Lindwurmstraße 76</t>
        </is>
      </c>
      <c r="F3" s="3" t="inlineStr">
        <is>
          <t>80337</t>
        </is>
      </c>
      <c r="G3" s="2" t="inlineStr">
        <is>
          <t>München</t>
        </is>
      </c>
      <c r="H3" s="21" t="n">
        <v>68</v>
      </c>
      <c r="I3" s="22" t="n">
        <v>46054</v>
      </c>
      <c r="J3" s="22" t="n">
        <v>46042</v>
      </c>
      <c r="K3" s="22" t="n">
        <v>46113</v>
      </c>
      <c r="L3" s="3" t="n">
        <v>1</v>
      </c>
      <c r="M3" s="3" t="n">
        <v>2</v>
      </c>
      <c r="N3" s="23" t="n">
        <v>1450</v>
      </c>
      <c r="O3" s="23" t="n">
        <v>350</v>
      </c>
      <c r="P3" s="23" t="n">
        <v>70</v>
      </c>
      <c r="Q3" s="23" t="n">
        <v>1450</v>
      </c>
      <c r="R3" s="26">
        <f>IF(OR(A3="",Q3="",O3="",P3=""),"",IFERROR(Q3+O3+P3,""))</f>
        <v/>
      </c>
      <c r="S3" s="23" t="n">
        <v>4350</v>
      </c>
      <c r="T3" s="23" t="inlineStr">
        <is>
          <t>Ausstehend</t>
        </is>
      </c>
      <c r="U3" s="3" t="inlineStr">
        <is>
          <t>ANGEFRAGT</t>
        </is>
      </c>
      <c r="V3" s="3" t="inlineStr">
        <is>
          <t>Nein</t>
        </is>
      </c>
      <c r="W3" s="11">
        <f>IF(A3="","",IFERROR(VLOOKUP(V3,'Anleitungen'!$H$5:$I$9,2,FALSE),"Unbekannt"))</f>
        <v/>
      </c>
      <c r="X3" s="3" t="inlineStr">
        <is>
          <t>Ja</t>
        </is>
      </c>
      <c r="Y3" s="3" t="inlineStr">
        <is>
          <t>Zustimmung des Vermieters abwarten</t>
        </is>
      </c>
      <c r="Z3" s="3" t="inlineStr">
        <is>
          <t>Katrin Schulz</t>
        </is>
      </c>
      <c r="AA3" s="25" t="n">
        <v>46056</v>
      </c>
      <c r="AB3" s="2" t="n"/>
      <c r="AC3" s="22" t="n"/>
      <c r="AD3" s="11">
        <f>IF(A3="","",IF(AND(U3="Zugestimmt",X3="Ja",Y3="Ja"),"Vollständig",IF(U3="Abgelehnt","Nicht genehmigt","Prüfung erforderlich")))</f>
        <v/>
      </c>
      <c r="AE3" s="26">
        <f>IF(OR(A3="",T3="",S3=""),"",IFERROR(T3-S3,0))</f>
        <v/>
      </c>
      <c r="AF3" s="26">
        <f>IF(OR(A3="",P3="",M3="",L3=""),"",IFERROR(P3/(M3-L3),0))</f>
        <v/>
      </c>
      <c r="AG3" s="11">
        <f>IF(OR(A3="",J3="",I3=""),"",IF(J3&gt;I3,"Nachmeldung prüfen","Frist prüfen"))</f>
        <v/>
      </c>
    </row>
    <row r="4" ht="32" customHeight="1">
      <c r="A4" s="2" t="inlineStr">
        <is>
          <t>EZ-2026-003</t>
        </is>
      </c>
      <c r="B4" s="2" t="inlineStr">
        <is>
          <t>Michael Fischer</t>
        </is>
      </c>
      <c r="C4" s="2" t="inlineStr">
        <is>
          <t>Laura Neumann</t>
        </is>
      </c>
      <c r="D4" s="2" t="inlineStr">
        <is>
          <t>Elbwohn Hausverwaltung KG</t>
        </is>
      </c>
      <c r="E4" s="2" t="inlineStr">
        <is>
          <t>Eppendorfer Weg 147</t>
        </is>
      </c>
      <c r="F4" s="3" t="inlineStr">
        <is>
          <t>20253</t>
        </is>
      </c>
      <c r="G4" s="2" t="inlineStr">
        <is>
          <t>Hamburg</t>
        </is>
      </c>
      <c r="H4" s="21" t="n">
        <v>61</v>
      </c>
      <c r="I4" s="22" t="n">
        <v>46023</v>
      </c>
      <c r="J4" s="22" t="n">
        <v>46096</v>
      </c>
      <c r="K4" s="22" t="n">
        <v>46143</v>
      </c>
      <c r="L4" s="3" t="n">
        <v>1</v>
      </c>
      <c r="M4" s="3" t="n">
        <v>2</v>
      </c>
      <c r="N4" s="23" t="n">
        <v>1050</v>
      </c>
      <c r="O4" s="23" t="n">
        <v>260</v>
      </c>
      <c r="P4" s="23" t="n">
        <v>40</v>
      </c>
      <c r="Q4" s="23" t="n">
        <v>1050</v>
      </c>
      <c r="R4" s="24">
        <f>IF(OR(A4="",Q4="",O4="",P4=""),"",IFERROR(Q4+O4+P4,""))</f>
        <v/>
      </c>
      <c r="S4" s="23" t="n">
        <v>3150</v>
      </c>
      <c r="T4" s="23" t="inlineStr">
        <is>
          <t>Abgelehnt</t>
        </is>
      </c>
      <c r="U4" s="3" t="inlineStr">
        <is>
          <t>NEIN</t>
        </is>
      </c>
      <c r="V4" s="3" t="inlineStr">
        <is>
          <t>Nein</t>
        </is>
      </c>
      <c r="W4" s="8">
        <f>IF(A4="","",IFERROR(VLOOKUP(V4,'Anleitungen'!$H$5:$I$9,2,FALSE),"Unbekannt"))</f>
        <v/>
      </c>
      <c r="X4" s="3" t="inlineStr">
        <is>
          <t>Ja</t>
        </is>
      </c>
      <c r="Y4" s="3" t="inlineStr">
        <is>
          <t>Ablehnungsgrund schriftlich dokumentieren</t>
        </is>
      </c>
      <c r="Z4" s="3" t="inlineStr">
        <is>
          <t>Andreas Hoffmann</t>
        </is>
      </c>
      <c r="AA4" s="25" t="n">
        <v>46101</v>
      </c>
      <c r="AB4" s="2" t="n"/>
      <c r="AC4" s="22" t="n"/>
      <c r="AD4" s="8">
        <f>IF(A4="","",IF(AND(U4="Zugestimmt",X4="Ja",Y4="Ja"),"Vollständig",IF(U4="Abgelehnt","Nicht genehmigt","Prüfung erforderlich")))</f>
        <v/>
      </c>
      <c r="AE4" s="24">
        <f>IF(OR(A4="",T4="",S4=""),"",IFERROR(T4-S4,0))</f>
        <v/>
      </c>
      <c r="AF4" s="24">
        <f>IF(OR(A4="",P4="",M4="",L4=""),"",IFERROR(P4/(M4-L4),0))</f>
        <v/>
      </c>
      <c r="AG4" s="8">
        <f>IF(OR(A4="",J4="",I4=""),"",IF(J4&gt;I4,"Nachmeldung prüfen","Frist prüfen"))</f>
        <v/>
      </c>
    </row>
    <row r="5" ht="32" customHeight="1">
      <c r="A5" s="2" t="inlineStr">
        <is>
          <t>EZ-2026-004</t>
        </is>
      </c>
      <c r="B5" s="2" t="inlineStr">
        <is>
          <t>Andrea Weber</t>
        </is>
      </c>
      <c r="C5" s="2" t="inlineStr">
        <is>
          <t>Tobias Braun</t>
        </is>
      </c>
      <c r="D5" s="2" t="inlineStr">
        <is>
          <t>Rheinblick Immobilien GmbH</t>
        </is>
      </c>
      <c r="E5" s="2" t="inlineStr">
        <is>
          <t>Aachener Straße 221</t>
        </is>
      </c>
      <c r="F5" s="3" t="inlineStr">
        <is>
          <t>50931</t>
        </is>
      </c>
      <c r="G5" s="2" t="inlineStr">
        <is>
          <t>Köln</t>
        </is>
      </c>
      <c r="H5" s="21" t="n">
        <v>72</v>
      </c>
      <c r="I5" s="22" t="n">
        <v>46082</v>
      </c>
      <c r="J5" s="22" t="n">
        <v>46075</v>
      </c>
      <c r="K5" s="22" t="n">
        <v>46174</v>
      </c>
      <c r="L5" s="3" t="n">
        <v>1</v>
      </c>
      <c r="M5" s="3" t="n">
        <v>2</v>
      </c>
      <c r="N5" s="23" t="n">
        <v>980</v>
      </c>
      <c r="O5" s="23" t="n">
        <v>220</v>
      </c>
      <c r="P5" s="23" t="n">
        <v>45</v>
      </c>
      <c r="Q5" s="23" t="n">
        <v>980</v>
      </c>
      <c r="R5" s="26">
        <f>IF(OR(A5="",Q5="",O5="",P5=""),"",IFERROR(Q5+O5+P5,""))</f>
        <v/>
      </c>
      <c r="S5" s="23" t="n">
        <v>2940</v>
      </c>
      <c r="T5" s="23" t="inlineStr">
        <is>
          <t>Zugestimmt</t>
        </is>
      </c>
      <c r="U5" s="3" t="inlineStr">
        <is>
          <t>ABGESCHL</t>
        </is>
      </c>
      <c r="V5" s="3" t="inlineStr">
        <is>
          <t>Ja</t>
        </is>
      </c>
      <c r="W5" s="11">
        <f>IF(A5="","",IFERROR(VLOOKUP(V5,'Anleitungen'!$H$5:$I$9,2,FALSE),"Unbekannt"))</f>
        <v/>
      </c>
      <c r="X5" s="3" t="inlineStr">
        <is>
          <t>Ja</t>
        </is>
      </c>
      <c r="Y5" s="3" t="inlineStr">
        <is>
          <t>Keine</t>
        </is>
      </c>
      <c r="Z5" s="3" t="inlineStr">
        <is>
          <t>Sabine Fischer</t>
        </is>
      </c>
      <c r="AA5" s="25" t="n">
        <v>46086</v>
      </c>
      <c r="AB5" s="2" t="n"/>
      <c r="AC5" s="22" t="n"/>
      <c r="AD5" s="11">
        <f>IF(A5="","",IF(AND(U5="Zugestimmt",X5="Ja",Y5="Ja"),"Vollständig",IF(U5="Abgelehnt","Nicht genehmigt","Prüfung erforderlich")))</f>
        <v/>
      </c>
      <c r="AE5" s="26">
        <f>IF(OR(A5="",T5="",S5=""),"",IFERROR(T5-S5,0))</f>
        <v/>
      </c>
      <c r="AF5" s="26">
        <f>IF(OR(A5="",P5="",M5="",L5=""),"",IFERROR(P5/(M5-L5),0))</f>
        <v/>
      </c>
      <c r="AG5" s="11">
        <f>IF(OR(A5="",J5="",I5=""),"",IF(J5&gt;I5,"Nachmeldung prüfen","Frist prüfen"))</f>
        <v/>
      </c>
    </row>
    <row r="6" ht="32" customHeight="1">
      <c r="A6" s="2" t="inlineStr">
        <is>
          <t>EZ-2026-005</t>
        </is>
      </c>
      <c r="B6" s="2" t="inlineStr">
        <is>
          <t>Stefan Wagner</t>
        </is>
      </c>
      <c r="C6" s="2" t="inlineStr">
        <is>
          <t>Lisa Keller</t>
        </is>
      </c>
      <c r="D6" s="2" t="inlineStr">
        <is>
          <t>Mainquartier Verwaltung GmbH</t>
        </is>
      </c>
      <c r="E6" s="2" t="inlineStr">
        <is>
          <t>Eckenheimer Landstraße 54</t>
        </is>
      </c>
      <c r="F6" s="3" t="inlineStr">
        <is>
          <t>60318</t>
        </is>
      </c>
      <c r="G6" s="2" t="inlineStr">
        <is>
          <t>Frankfurt</t>
        </is>
      </c>
      <c r="H6" s="21" t="n">
        <v>82</v>
      </c>
      <c r="I6" s="22" t="n">
        <v>46023</v>
      </c>
      <c r="J6" s="22" t="n">
        <v>46143</v>
      </c>
      <c r="K6" s="22" t="n">
        <v>46204</v>
      </c>
      <c r="L6" s="3" t="n">
        <v>1</v>
      </c>
      <c r="M6" s="3" t="n">
        <v>2</v>
      </c>
      <c r="N6" s="23" t="n">
        <v>1350</v>
      </c>
      <c r="O6" s="23" t="n">
        <v>330</v>
      </c>
      <c r="P6" s="23" t="n">
        <v>65</v>
      </c>
      <c r="Q6" s="23" t="n">
        <v>1380</v>
      </c>
      <c r="R6" s="24">
        <f>IF(OR(A6="",Q6="",O6="",P6=""),"",IFERROR(Q6+O6+P6,""))</f>
        <v/>
      </c>
      <c r="S6" s="23" t="n">
        <v>4140</v>
      </c>
      <c r="T6" s="23" t="inlineStr">
        <is>
          <t>Ausstehend</t>
        </is>
      </c>
      <c r="U6" s="3" t="inlineStr">
        <is>
          <t>OFFEN</t>
        </is>
      </c>
      <c r="V6" s="3" t="inlineStr">
        <is>
          <t>Nein</t>
        </is>
      </c>
      <c r="W6" s="8">
        <f>IF(A6="","",IFERROR(VLOOKUP(V6,'Anleitungen'!$H$5:$I$9,2,FALSE),"Unbekannt"))</f>
        <v/>
      </c>
      <c r="X6" s="3" t="inlineStr">
        <is>
          <t>Nein</t>
        </is>
      </c>
      <c r="Y6" s="3" t="inlineStr">
        <is>
          <t>Nachtrag und Kautionsanpassung prüfen</t>
        </is>
      </c>
      <c r="Z6" s="3" t="inlineStr">
        <is>
          <t>Julia Wagner</t>
        </is>
      </c>
      <c r="AA6" s="25" t="n">
        <v>46148</v>
      </c>
      <c r="AB6" s="2" t="n"/>
      <c r="AC6" s="22" t="n"/>
      <c r="AD6" s="8">
        <f>IF(A6="","",IF(AND(U6="Zugestimmt",X6="Ja",Y6="Ja"),"Vollständig",IF(U6="Abgelehnt","Nicht genehmigt","Prüfung erforderlich")))</f>
        <v/>
      </c>
      <c r="AE6" s="24">
        <f>IF(OR(A6="",T6="",S6=""),"",IFERROR(T6-S6,0))</f>
        <v/>
      </c>
      <c r="AF6" s="24">
        <f>IF(OR(A6="",P6="",M6="",L6=""),"",IFERROR(P6/(M6-L6),0))</f>
        <v/>
      </c>
      <c r="AG6" s="8">
        <f>IF(OR(A6="",J6="",I6=""),"",IF(J6&gt;I6,"Nachmeldung prüfen","Frist prüfen"))</f>
        <v/>
      </c>
    </row>
    <row r="7" ht="32" customHeight="1">
      <c r="A7" s="2" t="inlineStr">
        <is>
          <t>EZ-2026-006</t>
        </is>
      </c>
      <c r="B7" s="2" t="inlineStr">
        <is>
          <t>Petra Becker</t>
        </is>
      </c>
      <c r="C7" s="2" t="inlineStr">
        <is>
          <t>Martin König</t>
        </is>
      </c>
      <c r="D7" s="2" t="inlineStr">
        <is>
          <t>Neckar Wohnen GmbH</t>
        </is>
      </c>
      <c r="E7" s="2" t="inlineStr">
        <is>
          <t>Rotebühlstraße 91</t>
        </is>
      </c>
      <c r="F7" s="3" t="inlineStr">
        <is>
          <t>70178</t>
        </is>
      </c>
      <c r="G7" s="2" t="inlineStr">
        <is>
          <t>Stuttgart</t>
        </is>
      </c>
      <c r="H7" s="21" t="n">
        <v>70</v>
      </c>
      <c r="I7" s="22" t="n">
        <v>46054</v>
      </c>
      <c r="J7" s="22" t="n">
        <v>46127</v>
      </c>
      <c r="K7" s="22" t="n">
        <v>46235</v>
      </c>
      <c r="L7" s="3" t="n">
        <v>1</v>
      </c>
      <c r="M7" s="3" t="n">
        <v>2</v>
      </c>
      <c r="N7" s="23" t="n">
        <v>1100</v>
      </c>
      <c r="O7" s="23" t="n">
        <v>270</v>
      </c>
      <c r="P7" s="23" t="n">
        <v>50</v>
      </c>
      <c r="Q7" s="23" t="n">
        <v>1100</v>
      </c>
      <c r="R7" s="26">
        <f>IF(OR(A7="",Q7="",O7="",P7=""),"",IFERROR(Q7+O7+P7,""))</f>
        <v/>
      </c>
      <c r="S7" s="23" t="n">
        <v>3300</v>
      </c>
      <c r="T7" s="23" t="inlineStr">
        <is>
          <t>Zugestimmt</t>
        </is>
      </c>
      <c r="U7" s="3" t="inlineStr">
        <is>
          <t>JA</t>
        </is>
      </c>
      <c r="V7" s="3" t="inlineStr">
        <is>
          <t>Ja</t>
        </is>
      </c>
      <c r="W7" s="11">
        <f>IF(A7="","",IFERROR(VLOOKUP(V7,'Anleitungen'!$H$5:$I$9,2,FALSE),"Unbekannt"))</f>
        <v/>
      </c>
      <c r="X7" s="3" t="inlineStr">
        <is>
          <t>Ja</t>
        </is>
      </c>
      <c r="Y7" s="3" t="inlineStr">
        <is>
          <t>Nachtrag zur Unterschrift versenden</t>
        </is>
      </c>
      <c r="Z7" s="3" t="inlineStr">
        <is>
          <t>Katrin Schulz</t>
        </is>
      </c>
      <c r="AA7" s="25" t="n">
        <v>46134</v>
      </c>
      <c r="AB7" s="2" t="n"/>
      <c r="AC7" s="22" t="n"/>
      <c r="AD7" s="11">
        <f>IF(A7="","",IF(AND(U7="Zugestimmt",X7="Ja",Y7="Ja"),"Vollständig",IF(U7="Abgelehnt","Nicht genehmigt","Prüfung erforderlich")))</f>
        <v/>
      </c>
      <c r="AE7" s="26">
        <f>IF(OR(A7="",T7="",S7=""),"",IFERROR(T7-S7,0))</f>
        <v/>
      </c>
      <c r="AF7" s="26">
        <f>IF(OR(A7="",P7="",M7="",L7=""),"",IFERROR(P7/(M7-L7),0))</f>
        <v/>
      </c>
      <c r="AG7" s="11">
        <f>IF(OR(A7="",J7="",I7=""),"",IF(J7&gt;I7,"Nachmeldung prüfen","Frist prüfen"))</f>
        <v/>
      </c>
    </row>
    <row r="8" ht="32" customHeight="1">
      <c r="A8" s="2" t="inlineStr">
        <is>
          <t>EZ-2026-007</t>
        </is>
      </c>
      <c r="B8" s="2" t="inlineStr">
        <is>
          <t>Andreas Hoffmann</t>
        </is>
      </c>
      <c r="C8" s="2" t="inlineStr">
        <is>
          <t>Sarah Lorenz</t>
        </is>
      </c>
      <c r="D8" s="2" t="inlineStr">
        <is>
          <t>Rhein-Ruhr Immobilienservice GmbH</t>
        </is>
      </c>
      <c r="E8" s="2" t="inlineStr">
        <is>
          <t>Nordstraße 45</t>
        </is>
      </c>
      <c r="F8" s="3" t="inlineStr">
        <is>
          <t>40477</t>
        </is>
      </c>
      <c r="G8" s="2" t="inlineStr">
        <is>
          <t>Düsseldorf</t>
        </is>
      </c>
      <c r="H8" s="21" t="n">
        <v>76</v>
      </c>
      <c r="I8" s="22" t="n">
        <v>46174</v>
      </c>
      <c r="J8" s="22" t="n">
        <v>46157</v>
      </c>
      <c r="K8" s="22" t="n">
        <v>46266</v>
      </c>
      <c r="L8" s="3" t="n">
        <v>1</v>
      </c>
      <c r="M8" s="3" t="n">
        <v>2</v>
      </c>
      <c r="N8" s="23" t="n">
        <v>1250</v>
      </c>
      <c r="O8" s="23" t="n">
        <v>300</v>
      </c>
      <c r="P8" s="23" t="n">
        <v>60</v>
      </c>
      <c r="Q8" s="23" t="n">
        <v>1250</v>
      </c>
      <c r="R8" s="24">
        <f>IF(OR(A8="",Q8="",O8="",P8=""),"",IFERROR(Q8+O8+P8,""))</f>
        <v/>
      </c>
      <c r="S8" s="23" t="n">
        <v>3750</v>
      </c>
      <c r="T8" s="23" t="inlineStr">
        <is>
          <t>Zugestimmt</t>
        </is>
      </c>
      <c r="U8" s="3" t="inlineStr">
        <is>
          <t>JA</t>
        </is>
      </c>
      <c r="V8" s="3" t="inlineStr">
        <is>
          <t>Ja</t>
        </is>
      </c>
      <c r="W8" s="8">
        <f>IF(A8="","",IFERROR(VLOOKUP(V8,'Anleitungen'!$H$5:$I$9,2,FALSE),"Unbekannt"))</f>
        <v/>
      </c>
      <c r="X8" s="3" t="inlineStr">
        <is>
          <t>Ja</t>
        </is>
      </c>
      <c r="Y8" s="3" t="inlineStr">
        <is>
          <t>Keine</t>
        </is>
      </c>
      <c r="Z8" s="3" t="inlineStr">
        <is>
          <t>Andreas Hoffmann</t>
        </is>
      </c>
      <c r="AA8" s="25" t="n">
        <v>46167</v>
      </c>
      <c r="AB8" s="2" t="n"/>
      <c r="AC8" s="22" t="n"/>
      <c r="AD8" s="8">
        <f>IF(A8="","",IF(AND(U8="Zugestimmt",X8="Ja",Y8="Ja"),"Vollständig",IF(U8="Abgelehnt","Nicht genehmigt","Prüfung erforderlich")))</f>
        <v/>
      </c>
      <c r="AE8" s="24">
        <f>IF(OR(A8="",T8="",S8=""),"",IFERROR(T8-S8,0))</f>
        <v/>
      </c>
      <c r="AF8" s="24">
        <f>IF(OR(A8="",P8="",M8="",L8=""),"",IFERROR(P8/(M8-L8),0))</f>
        <v/>
      </c>
      <c r="AG8" s="8">
        <f>IF(OR(A8="",J8="",I8=""),"",IF(J8&gt;I8,"Nachmeldung prüfen","Frist prüfen"))</f>
        <v/>
      </c>
    </row>
    <row r="9" ht="32" customHeight="1">
      <c r="A9" s="2" t="inlineStr">
        <is>
          <t>EZ-2026-008</t>
        </is>
      </c>
      <c r="B9" s="2" t="inlineStr">
        <is>
          <t>Claudia Schäfer</t>
        </is>
      </c>
      <c r="C9" s="2" t="inlineStr">
        <is>
          <t>Florian Wolf</t>
        </is>
      </c>
      <c r="D9" s="2" t="inlineStr">
        <is>
          <t>Sachsen Wohnkonzept GmbH</t>
        </is>
      </c>
      <c r="E9" s="2" t="inlineStr">
        <is>
          <t>Karl-Liebknecht-Straße 68</t>
        </is>
      </c>
      <c r="F9" s="3" t="inlineStr">
        <is>
          <t>04275</t>
        </is>
      </c>
      <c r="G9" s="2" t="inlineStr">
        <is>
          <t>Leipzig</t>
        </is>
      </c>
      <c r="H9" s="21" t="n">
        <v>58</v>
      </c>
      <c r="I9" s="22" t="n">
        <v>46023</v>
      </c>
      <c r="J9" s="22" t="n">
        <v>46188</v>
      </c>
      <c r="K9" s="22" t="n">
        <v>46296</v>
      </c>
      <c r="L9" s="3" t="n">
        <v>1</v>
      </c>
      <c r="M9" s="3" t="n">
        <v>2</v>
      </c>
      <c r="N9" s="23" t="n">
        <v>780</v>
      </c>
      <c r="O9" s="23" t="n">
        <v>180</v>
      </c>
      <c r="P9" s="23" t="n">
        <v>35</v>
      </c>
      <c r="Q9" s="23" t="n">
        <v>780</v>
      </c>
      <c r="R9" s="26">
        <f>IF(OR(A9="",Q9="",O9="",P9=""),"",IFERROR(Q9+O9+P9,""))</f>
        <v/>
      </c>
      <c r="S9" s="23" t="n">
        <v>2340</v>
      </c>
      <c r="T9" s="23" t="inlineStr">
        <is>
          <t>Abgelehnt</t>
        </is>
      </c>
      <c r="U9" s="3" t="inlineStr">
        <is>
          <t>NEIN</t>
        </is>
      </c>
      <c r="V9" s="3" t="inlineStr">
        <is>
          <t>Nein</t>
        </is>
      </c>
      <c r="W9" s="11">
        <f>IF(A9="","",IFERROR(VLOOKUP(V9,'Anleitungen'!$H$5:$I$9,2,FALSE),"Unbekannt"))</f>
        <v/>
      </c>
      <c r="X9" s="3" t="inlineStr">
        <is>
          <t>Ja</t>
        </is>
      </c>
      <c r="Y9" s="3" t="inlineStr">
        <is>
          <t>Alternative Wohnlösung mit Mieter besprechen</t>
        </is>
      </c>
      <c r="Z9" s="3" t="inlineStr">
        <is>
          <t>Sabine Fischer</t>
        </is>
      </c>
      <c r="AA9" s="25" t="n">
        <v>46193</v>
      </c>
      <c r="AB9" s="2" t="n"/>
      <c r="AC9" s="22" t="n"/>
      <c r="AD9" s="11">
        <f>IF(A9="","",IF(AND(U9="Zugestimmt",X9="Ja",Y9="Ja"),"Vollständig",IF(U9="Abgelehnt","Nicht genehmigt","Prüfung erforderlich")))</f>
        <v/>
      </c>
      <c r="AE9" s="26">
        <f>IF(OR(A9="",T9="",S9=""),"",IFERROR(T9-S9,0))</f>
        <v/>
      </c>
      <c r="AF9" s="26">
        <f>IF(OR(A9="",P9="",M9="",L9=""),"",IFERROR(P9/(M9-L9),0))</f>
        <v/>
      </c>
      <c r="AG9" s="11">
        <f>IF(OR(A9="",J9="",I9=""),"",IF(J9&gt;I9,"Nachmeldung prüfen","Frist prüfen"))</f>
        <v/>
      </c>
    </row>
    <row r="10" ht="32" customHeight="1">
      <c r="A10" s="2" t="inlineStr">
        <is>
          <t>EZ-2026-009</t>
        </is>
      </c>
      <c r="B10" s="2" t="inlineStr">
        <is>
          <t>Markus Bauer</t>
        </is>
      </c>
      <c r="C10" s="2" t="inlineStr">
        <is>
          <t>Johanna Franke</t>
        </is>
      </c>
      <c r="D10" s="2" t="inlineStr">
        <is>
          <t>Elbflorenz Hausverwaltung GmbH</t>
        </is>
      </c>
      <c r="E10" s="2" t="inlineStr">
        <is>
          <t>Alaunstraße 32</t>
        </is>
      </c>
      <c r="F10" s="3" t="inlineStr">
        <is>
          <t>01099</t>
        </is>
      </c>
      <c r="G10" s="2" t="inlineStr">
        <is>
          <t>Dresden</t>
        </is>
      </c>
      <c r="H10" s="21" t="n">
        <v>63</v>
      </c>
      <c r="I10" s="22" t="n">
        <v>46082</v>
      </c>
      <c r="J10" s="22" t="n">
        <v>46204</v>
      </c>
      <c r="K10" s="22" t="n">
        <v>46327</v>
      </c>
      <c r="L10" s="3" t="n">
        <v>1</v>
      </c>
      <c r="M10" s="3" t="n">
        <v>2</v>
      </c>
      <c r="N10" s="23" t="n">
        <v>720</v>
      </c>
      <c r="O10" s="23" t="n">
        <v>170</v>
      </c>
      <c r="P10" s="23" t="n">
        <v>30</v>
      </c>
      <c r="Q10" s="23" t="n">
        <v>720</v>
      </c>
      <c r="R10" s="24">
        <f>IF(OR(A10="",Q10="",O10="",P10=""),"",IFERROR(Q10+O10+P10,""))</f>
        <v/>
      </c>
      <c r="S10" s="23" t="n">
        <v>2160</v>
      </c>
      <c r="T10" s="23" t="inlineStr">
        <is>
          <t>Ausstehend</t>
        </is>
      </c>
      <c r="U10" s="3" t="inlineStr">
        <is>
          <t>ANGEFRAGT</t>
        </is>
      </c>
      <c r="V10" s="3" t="inlineStr">
        <is>
          <t>Nein</t>
        </is>
      </c>
      <c r="W10" s="8">
        <f>IF(A10="","",IFERROR(VLOOKUP(V10,'Anleitungen'!$H$5:$I$9,2,FALSE),"Unbekannt"))</f>
        <v/>
      </c>
      <c r="X10" s="3" t="inlineStr">
        <is>
          <t>Nein</t>
        </is>
      </c>
      <c r="Y10" s="3" t="inlineStr">
        <is>
          <t>Meldebescheinigung und Rückmeldung nachhalten</t>
        </is>
      </c>
      <c r="Z10" s="3" t="inlineStr">
        <is>
          <t>Julia Wagner</t>
        </is>
      </c>
      <c r="AA10" s="25" t="n">
        <v>46211</v>
      </c>
      <c r="AB10" s="2" t="n"/>
      <c r="AC10" s="22" t="n"/>
      <c r="AD10" s="8">
        <f>IF(A10="","",IF(AND(U10="Zugestimmt",X10="Ja",Y10="Ja"),"Vollständig",IF(U10="Abgelehnt","Nicht genehmigt","Prüfung erforderlich")))</f>
        <v/>
      </c>
      <c r="AE10" s="24">
        <f>IF(OR(A10="",T10="",S10=""),"",IFERROR(T10-S10,0))</f>
        <v/>
      </c>
      <c r="AF10" s="24">
        <f>IF(OR(A10="",P10="",M10="",L10=""),"",IFERROR(P10/(M10-L10),0))</f>
        <v/>
      </c>
      <c r="AG10" s="8">
        <f>IF(OR(A10="",J10="",I10=""),"",IF(J10&gt;I10,"Nachmeldung prüfen","Frist prüfen"))</f>
        <v/>
      </c>
    </row>
    <row r="11" ht="32" customHeight="1">
      <c r="A11" s="2" t="inlineStr">
        <is>
          <t>EZ-2026-010</t>
        </is>
      </c>
      <c r="B11" s="2" t="inlineStr">
        <is>
          <t>Nicole Richter</t>
        </is>
      </c>
      <c r="C11" s="2" t="inlineStr">
        <is>
          <t>Christian Sommer</t>
        </is>
      </c>
      <c r="D11" s="2" t="inlineStr">
        <is>
          <t>Leine Immobilienmanagement GmbH</t>
        </is>
      </c>
      <c r="E11" s="2" t="inlineStr">
        <is>
          <t>Lister Meile 33</t>
        </is>
      </c>
      <c r="F11" s="3" t="inlineStr">
        <is>
          <t>30161</t>
        </is>
      </c>
      <c r="G11" s="2" t="inlineStr">
        <is>
          <t>Hannover</t>
        </is>
      </c>
      <c r="H11" s="21" t="n">
        <v>66</v>
      </c>
      <c r="I11" s="22" t="n">
        <v>46113</v>
      </c>
      <c r="J11" s="22" t="n">
        <v>46249</v>
      </c>
      <c r="K11" s="22" t="n">
        <v>46357</v>
      </c>
      <c r="L11" s="3" t="n">
        <v>1</v>
      </c>
      <c r="M11" s="3" t="n">
        <v>2</v>
      </c>
      <c r="N11" s="23" t="n">
        <v>890</v>
      </c>
      <c r="O11" s="23" t="n">
        <v>210</v>
      </c>
      <c r="P11" s="23" t="n">
        <v>45</v>
      </c>
      <c r="Q11" s="23" t="n">
        <v>890</v>
      </c>
      <c r="R11" s="26">
        <f>IF(OR(A11="",Q11="",O11="",P11=""),"",IFERROR(Q11+O11+P11,""))</f>
        <v/>
      </c>
      <c r="S11" s="23" t="n">
        <v>2670</v>
      </c>
      <c r="T11" s="23" t="inlineStr">
        <is>
          <t>Zugestimmt</t>
        </is>
      </c>
      <c r="U11" s="3" t="inlineStr">
        <is>
          <t>JA</t>
        </is>
      </c>
      <c r="V11" s="3" t="inlineStr">
        <is>
          <t>Ja</t>
        </is>
      </c>
      <c r="W11" s="11">
        <f>IF(A11="","",IFERROR(VLOOKUP(V11,'Anleitungen'!$H$5:$I$9,2,FALSE),"Unbekannt"))</f>
        <v/>
      </c>
      <c r="X11" s="3" t="inlineStr">
        <is>
          <t>Ja</t>
        </is>
      </c>
      <c r="Y11" s="3" t="inlineStr">
        <is>
          <t>Keine</t>
        </is>
      </c>
      <c r="Z11" s="3" t="inlineStr">
        <is>
          <t>Katrin Schulz</t>
        </is>
      </c>
      <c r="AA11" s="25" t="n">
        <v>46256</v>
      </c>
      <c r="AB11" s="2" t="n"/>
      <c r="AC11" s="22" t="n"/>
      <c r="AD11" s="11">
        <f>IF(A11="","",IF(AND(U11="Zugestimmt",X11="Ja",Y11="Ja"),"Vollständig",IF(U11="Abgelehnt","Nicht genehmigt","Prüfung erforderlich")))</f>
        <v/>
      </c>
      <c r="AE11" s="26">
        <f>IF(OR(A11="",T11="",S11=""),"",IFERROR(T11-S11,0))</f>
        <v/>
      </c>
      <c r="AF11" s="26">
        <f>IF(OR(A11="",P11="",M11="",L11=""),"",IFERROR(P11/(M11-L11),0))</f>
        <v/>
      </c>
      <c r="AG11" s="11">
        <f>IF(OR(A11="",J11="",I11=""),"",IF(J11&gt;I11,"Nachmeldung prüfen","Frist prüfen"))</f>
        <v/>
      </c>
    </row>
    <row r="12" ht="32" customHeight="1">
      <c r="A12" s="2" t="n"/>
      <c r="B12" s="2" t="n"/>
      <c r="C12" s="2" t="n"/>
      <c r="D12" s="2" t="n"/>
      <c r="E12" s="2" t="n"/>
      <c r="F12" s="3" t="n"/>
      <c r="G12" s="2" t="n"/>
      <c r="H12" s="21" t="n"/>
      <c r="I12" s="22" t="n"/>
      <c r="J12" s="22" t="n"/>
      <c r="K12" s="22" t="n"/>
      <c r="L12" s="3" t="n"/>
      <c r="M12" s="3" t="n"/>
      <c r="N12" s="23" t="n"/>
      <c r="O12" s="23" t="n"/>
      <c r="P12" s="23" t="n"/>
      <c r="Q12" s="23" t="n"/>
      <c r="R12" s="24">
        <f>IF(OR(A12="",Q12="",O12="",P12=""),"",IFERROR(Q12+O12+P12,""))</f>
        <v/>
      </c>
      <c r="S12" s="23" t="n"/>
      <c r="T12" s="23" t="n"/>
      <c r="U12" s="3" t="n"/>
      <c r="V12" s="3" t="n"/>
      <c r="W12" s="8">
        <f>IF(A12="","",IFERROR(VLOOKUP(V12,'Anleitungen'!$H$5:$I$9,2,FALSE),"Unbekannt"))</f>
        <v/>
      </c>
      <c r="X12" s="3" t="n"/>
      <c r="Y12" s="3" t="n"/>
      <c r="Z12" s="3" t="n"/>
      <c r="AA12" s="2" t="n"/>
      <c r="AB12" s="2" t="n"/>
      <c r="AC12" s="22" t="n"/>
      <c r="AD12" s="8">
        <f>IF(A12="","",IF(AND(U12="Zugestimmt",X12="Ja",Y12="Ja"),"Vollständig",IF(U12="Abgelehnt","Nicht genehmigt","Prüfung erforderlich")))</f>
        <v/>
      </c>
      <c r="AE12" s="24">
        <f>IF(OR(A12="",T12="",S12=""),"",IFERROR(T12-S12,0))</f>
        <v/>
      </c>
      <c r="AF12" s="24">
        <f>IF(OR(A12="",P12="",M12="",L12=""),"",IFERROR(P12/(M12-L12),0))</f>
        <v/>
      </c>
      <c r="AG12" s="8">
        <f>IF(OR(A12="",J12="",I12=""),"",IF(J12&gt;I12,"Nachmeldung prüfen","Frist prüfen"))</f>
        <v/>
      </c>
    </row>
    <row r="13" ht="32" customHeight="1">
      <c r="A13" s="2" t="n"/>
      <c r="B13" s="2" t="n"/>
      <c r="C13" s="2" t="n"/>
      <c r="D13" s="2" t="n"/>
      <c r="E13" s="2" t="n"/>
      <c r="F13" s="3" t="n"/>
      <c r="G13" s="2" t="n"/>
      <c r="H13" s="21" t="n"/>
      <c r="I13" s="22" t="n"/>
      <c r="J13" s="22" t="n"/>
      <c r="K13" s="22" t="n"/>
      <c r="L13" s="3" t="n"/>
      <c r="M13" s="3" t="n"/>
      <c r="N13" s="23" t="n"/>
      <c r="O13" s="23" t="n"/>
      <c r="P13" s="23" t="n"/>
      <c r="Q13" s="23" t="n"/>
      <c r="R13" s="26">
        <f>IF(OR(A13="",Q13="",O13="",P13=""),"",IFERROR(Q13+O13+P13,""))</f>
        <v/>
      </c>
      <c r="S13" s="23" t="n"/>
      <c r="T13" s="23" t="n"/>
      <c r="U13" s="3" t="n"/>
      <c r="V13" s="3" t="n"/>
      <c r="W13" s="11">
        <f>IF(A13="","",IFERROR(VLOOKUP(V13,'Anleitungen'!$H$5:$I$9,2,FALSE),"Unbekannt"))</f>
        <v/>
      </c>
      <c r="X13" s="3" t="n"/>
      <c r="Y13" s="3" t="n"/>
      <c r="Z13" s="3" t="n"/>
      <c r="AA13" s="2" t="n"/>
      <c r="AB13" s="2" t="n"/>
      <c r="AC13" s="22" t="n"/>
      <c r="AD13" s="11">
        <f>IF(A13="","",IF(AND(U13="Zugestimmt",X13="Ja",Y13="Ja"),"Vollständig",IF(U13="Abgelehnt","Nicht genehmigt","Prüfung erforderlich")))</f>
        <v/>
      </c>
      <c r="AE13" s="26">
        <f>IF(OR(A13="",T13="",S13=""),"",IFERROR(T13-S13,0))</f>
        <v/>
      </c>
      <c r="AF13" s="26">
        <f>IF(OR(A13="",P13="",M13="",L13=""),"",IFERROR(P13/(M13-L13),0))</f>
        <v/>
      </c>
      <c r="AG13" s="11">
        <f>IF(OR(A13="",J13="",I13=""),"",IF(J13&gt;I13,"Nachmeldung prüfen","Frist prüfen"))</f>
        <v/>
      </c>
    </row>
    <row r="14" ht="32" customHeight="1">
      <c r="A14" s="2" t="n"/>
      <c r="B14" s="2" t="n"/>
      <c r="C14" s="2" t="n"/>
      <c r="D14" s="2" t="n"/>
      <c r="E14" s="2" t="n"/>
      <c r="F14" s="3" t="n"/>
      <c r="G14" s="2" t="n"/>
      <c r="H14" s="21" t="n"/>
      <c r="I14" s="22" t="n"/>
      <c r="J14" s="22" t="n"/>
      <c r="K14" s="22" t="n"/>
      <c r="L14" s="3" t="n"/>
      <c r="M14" s="3" t="n"/>
      <c r="N14" s="23" t="n"/>
      <c r="O14" s="23" t="n"/>
      <c r="P14" s="23" t="n"/>
      <c r="Q14" s="23" t="n"/>
      <c r="R14" s="24">
        <f>IF(OR(A14="",Q14="",O14="",P14=""),"",IFERROR(Q14+O14+P14,""))</f>
        <v/>
      </c>
      <c r="S14" s="23" t="n"/>
      <c r="T14" s="23" t="n"/>
      <c r="U14" s="3" t="n"/>
      <c r="V14" s="3" t="n"/>
      <c r="W14" s="8">
        <f>IF(A14="","",IFERROR(VLOOKUP(V14,'Anleitungen'!$H$5:$I$9,2,FALSE),"Unbekannt"))</f>
        <v/>
      </c>
      <c r="X14" s="3" t="n"/>
      <c r="Y14" s="3" t="n"/>
      <c r="Z14" s="3" t="n"/>
      <c r="AA14" s="2" t="n"/>
      <c r="AB14" s="2" t="n"/>
      <c r="AC14" s="22" t="n"/>
      <c r="AD14" s="8">
        <f>IF(A14="","",IF(AND(U14="Zugestimmt",X14="Ja",Y14="Ja"),"Vollständig",IF(U14="Abgelehnt","Nicht genehmigt","Prüfung erforderlich")))</f>
        <v/>
      </c>
      <c r="AE14" s="24">
        <f>IF(OR(A14="",T14="",S14=""),"",IFERROR(T14-S14,0))</f>
        <v/>
      </c>
      <c r="AF14" s="24">
        <f>IF(OR(A14="",P14="",M14="",L14=""),"",IFERROR(P14/(M14-L14),0))</f>
        <v/>
      </c>
      <c r="AG14" s="8">
        <f>IF(OR(A14="",J14="",I14=""),"",IF(J14&gt;I14,"Nachmeldung prüfen","Frist prüfen"))</f>
        <v/>
      </c>
    </row>
    <row r="15" ht="32" customHeight="1">
      <c r="A15" s="2" t="n"/>
      <c r="B15" s="2" t="n"/>
      <c r="C15" s="2" t="n"/>
      <c r="D15" s="2" t="n"/>
      <c r="E15" s="2" t="n"/>
      <c r="F15" s="3" t="n"/>
      <c r="G15" s="2" t="n"/>
      <c r="H15" s="21" t="n"/>
      <c r="I15" s="22" t="n"/>
      <c r="J15" s="22" t="n"/>
      <c r="K15" s="22" t="n"/>
      <c r="L15" s="3" t="n"/>
      <c r="M15" s="3" t="n"/>
      <c r="N15" s="23" t="n"/>
      <c r="O15" s="23" t="n"/>
      <c r="P15" s="23" t="n"/>
      <c r="Q15" s="23" t="n"/>
      <c r="R15" s="26">
        <f>IF(OR(A15="",Q15="",O15="",P15=""),"",IFERROR(Q15+O15+P15,""))</f>
        <v/>
      </c>
      <c r="S15" s="23" t="n"/>
      <c r="T15" s="23" t="n"/>
      <c r="U15" s="3" t="n"/>
      <c r="V15" s="3" t="n"/>
      <c r="W15" s="11">
        <f>IF(A15="","",IFERROR(VLOOKUP(V15,'Anleitungen'!$H$5:$I$9,2,FALSE),"Unbekannt"))</f>
        <v/>
      </c>
      <c r="X15" s="3" t="n"/>
      <c r="Y15" s="3" t="n"/>
      <c r="Z15" s="3" t="n"/>
      <c r="AA15" s="2" t="n"/>
      <c r="AB15" s="2" t="n"/>
      <c r="AC15" s="22" t="n"/>
      <c r="AD15" s="11">
        <f>IF(A15="","",IF(AND(U15="Zugestimmt",X15="Ja",Y15="Ja"),"Vollständig",IF(U15="Abgelehnt","Nicht genehmigt","Prüfung erforderlich")))</f>
        <v/>
      </c>
      <c r="AE15" s="26">
        <f>IF(OR(A15="",T15="",S15=""),"",IFERROR(T15-S15,0))</f>
        <v/>
      </c>
      <c r="AF15" s="26">
        <f>IF(OR(A15="",P15="",M15="",L15=""),"",IFERROR(P15/(M15-L15),0))</f>
        <v/>
      </c>
      <c r="AG15" s="11">
        <f>IF(OR(A15="",J15="",I15=""),"",IF(J15&gt;I15,"Nachmeldung prüfen","Frist prüfen"))</f>
        <v/>
      </c>
    </row>
    <row r="16" ht="32" customHeight="1">
      <c r="A16" s="2" t="n"/>
      <c r="B16" s="2" t="n"/>
      <c r="C16" s="2" t="n"/>
      <c r="D16" s="2" t="n"/>
      <c r="E16" s="2" t="n"/>
      <c r="F16" s="3" t="n"/>
      <c r="G16" s="2" t="n"/>
      <c r="H16" s="21" t="n"/>
      <c r="I16" s="22" t="n"/>
      <c r="J16" s="22" t="n"/>
      <c r="K16" s="22" t="n"/>
      <c r="L16" s="3" t="n"/>
      <c r="M16" s="3" t="n"/>
      <c r="N16" s="23" t="n"/>
      <c r="O16" s="23" t="n"/>
      <c r="P16" s="23" t="n"/>
      <c r="Q16" s="23" t="n"/>
      <c r="R16" s="24">
        <f>IF(OR(A16="",Q16="",O16="",P16=""),"",IFERROR(Q16+O16+P16,""))</f>
        <v/>
      </c>
      <c r="S16" s="23" t="n"/>
      <c r="T16" s="23" t="n"/>
      <c r="U16" s="3" t="n"/>
      <c r="V16" s="3" t="n"/>
      <c r="W16" s="8">
        <f>IF(A16="","",IFERROR(VLOOKUP(V16,'Anleitungen'!$H$5:$I$9,2,FALSE),"Unbekannt"))</f>
        <v/>
      </c>
      <c r="X16" s="3" t="n"/>
      <c r="Y16" s="3" t="n"/>
      <c r="Z16" s="3" t="n"/>
      <c r="AA16" s="2" t="n"/>
      <c r="AB16" s="2" t="n"/>
      <c r="AC16" s="22" t="n"/>
      <c r="AD16" s="8">
        <f>IF(A16="","",IF(AND(U16="Zugestimmt",X16="Ja",Y16="Ja"),"Vollständig",IF(U16="Abgelehnt","Nicht genehmigt","Prüfung erforderlich")))</f>
        <v/>
      </c>
      <c r="AE16" s="24">
        <f>IF(OR(A16="",T16="",S16=""),"",IFERROR(T16-S16,0))</f>
        <v/>
      </c>
      <c r="AF16" s="24">
        <f>IF(OR(A16="",P16="",M16="",L16=""),"",IFERROR(P16/(M16-L16),0))</f>
        <v/>
      </c>
      <c r="AG16" s="8">
        <f>IF(OR(A16="",J16="",I16=""),"",IF(J16&gt;I16,"Nachmeldung prüfen","Frist prüfen"))</f>
        <v/>
      </c>
    </row>
    <row r="17" ht="32" customHeight="1">
      <c r="A17" s="2" t="n"/>
      <c r="B17" s="2" t="n"/>
      <c r="C17" s="2" t="n"/>
      <c r="D17" s="2" t="n"/>
      <c r="E17" s="2" t="n"/>
      <c r="F17" s="3" t="n"/>
      <c r="G17" s="2" t="n"/>
      <c r="H17" s="21" t="n"/>
      <c r="I17" s="22" t="n"/>
      <c r="J17" s="22" t="n"/>
      <c r="K17" s="22" t="n"/>
      <c r="L17" s="3" t="n"/>
      <c r="M17" s="3" t="n"/>
      <c r="N17" s="23" t="n"/>
      <c r="O17" s="23" t="n"/>
      <c r="P17" s="23" t="n"/>
      <c r="Q17" s="23" t="n"/>
      <c r="R17" s="26">
        <f>IF(OR(A17="",Q17="",O17="",P17=""),"",IFERROR(Q17+O17+P17,""))</f>
        <v/>
      </c>
      <c r="S17" s="23" t="n"/>
      <c r="T17" s="23" t="n"/>
      <c r="U17" s="3" t="n"/>
      <c r="V17" s="3" t="n"/>
      <c r="W17" s="11">
        <f>IF(A17="","",IFERROR(VLOOKUP(V17,'Anleitungen'!$H$5:$I$9,2,FALSE),"Unbekannt"))</f>
        <v/>
      </c>
      <c r="X17" s="3" t="n"/>
      <c r="Y17" s="3" t="n"/>
      <c r="Z17" s="3" t="n"/>
      <c r="AA17" s="2" t="n"/>
      <c r="AB17" s="2" t="n"/>
      <c r="AC17" s="22" t="n"/>
      <c r="AD17" s="11">
        <f>IF(A17="","",IF(AND(U17="Zugestimmt",X17="Ja",Y17="Ja"),"Vollständig",IF(U17="Abgelehnt","Nicht genehmigt","Prüfung erforderlich")))</f>
        <v/>
      </c>
      <c r="AE17" s="26">
        <f>IF(OR(A17="",T17="",S17=""),"",IFERROR(T17-S17,0))</f>
        <v/>
      </c>
      <c r="AF17" s="26">
        <f>IF(OR(A17="",P17="",M17="",L17=""),"",IFERROR(P17/(M17-L17),0))</f>
        <v/>
      </c>
      <c r="AG17" s="11">
        <f>IF(OR(A17="",J17="",I17=""),"",IF(J17&gt;I17,"Nachmeldung prüfen","Frist prüfen"))</f>
        <v/>
      </c>
    </row>
    <row r="18" ht="32" customHeight="1">
      <c r="A18" s="2" t="n"/>
      <c r="B18" s="2" t="n"/>
      <c r="C18" s="2" t="n"/>
      <c r="D18" s="2" t="n"/>
      <c r="E18" s="2" t="n"/>
      <c r="F18" s="3" t="n"/>
      <c r="G18" s="2" t="n"/>
      <c r="H18" s="21" t="n"/>
      <c r="I18" s="22" t="n"/>
      <c r="J18" s="22" t="n"/>
      <c r="K18" s="22" t="n"/>
      <c r="L18" s="3" t="n"/>
      <c r="M18" s="3" t="n"/>
      <c r="N18" s="23" t="n"/>
      <c r="O18" s="23" t="n"/>
      <c r="P18" s="23" t="n"/>
      <c r="Q18" s="23" t="n"/>
      <c r="R18" s="24">
        <f>IF(OR(A18="",Q18="",O18="",P18=""),"",IFERROR(Q18+O18+P18,""))</f>
        <v/>
      </c>
      <c r="S18" s="23" t="n"/>
      <c r="T18" s="23" t="n"/>
      <c r="U18" s="3" t="n"/>
      <c r="V18" s="3" t="n"/>
      <c r="W18" s="8">
        <f>IF(A18="","",IFERROR(VLOOKUP(V18,'Anleitungen'!$H$5:$I$9,2,FALSE),"Unbekannt"))</f>
        <v/>
      </c>
      <c r="X18" s="3" t="n"/>
      <c r="Y18" s="3" t="n"/>
      <c r="Z18" s="3" t="n"/>
      <c r="AA18" s="2" t="n"/>
      <c r="AB18" s="2" t="n"/>
      <c r="AC18" s="22" t="n"/>
      <c r="AD18" s="8">
        <f>IF(A18="","",IF(AND(U18="Zugestimmt",X18="Ja",Y18="Ja"),"Vollständig",IF(U18="Abgelehnt","Nicht genehmigt","Prüfung erforderlich")))</f>
        <v/>
      </c>
      <c r="AE18" s="24">
        <f>IF(OR(A18="",T18="",S18=""),"",IFERROR(T18-S18,0))</f>
        <v/>
      </c>
      <c r="AF18" s="24">
        <f>IF(OR(A18="",P18="",M18="",L18=""),"",IFERROR(P18/(M18-L18),0))</f>
        <v/>
      </c>
      <c r="AG18" s="8">
        <f>IF(OR(A18="",J18="",I18=""),"",IF(J18&gt;I18,"Nachmeldung prüfen","Frist prüfen"))</f>
        <v/>
      </c>
    </row>
    <row r="19" ht="32" customHeight="1">
      <c r="A19" s="2" t="n"/>
      <c r="B19" s="2" t="n"/>
      <c r="C19" s="2" t="n"/>
      <c r="D19" s="2" t="n"/>
      <c r="E19" s="2" t="n"/>
      <c r="F19" s="3" t="n"/>
      <c r="G19" s="2" t="n"/>
      <c r="H19" s="21" t="n"/>
      <c r="I19" s="22" t="n"/>
      <c r="J19" s="22" t="n"/>
      <c r="K19" s="22" t="n"/>
      <c r="L19" s="3" t="n"/>
      <c r="M19" s="3" t="n"/>
      <c r="N19" s="23" t="n"/>
      <c r="O19" s="23" t="n"/>
      <c r="P19" s="23" t="n"/>
      <c r="Q19" s="23" t="n"/>
      <c r="R19" s="26">
        <f>IF(OR(A19="",Q19="",O19="",P19=""),"",IFERROR(Q19+O19+P19,""))</f>
        <v/>
      </c>
      <c r="S19" s="23" t="n"/>
      <c r="T19" s="23" t="n"/>
      <c r="U19" s="3" t="n"/>
      <c r="V19" s="3" t="n"/>
      <c r="W19" s="11">
        <f>IF(A19="","",IFERROR(VLOOKUP(V19,'Anleitungen'!$H$5:$I$9,2,FALSE),"Unbekannt"))</f>
        <v/>
      </c>
      <c r="X19" s="3" t="n"/>
      <c r="Y19" s="3" t="n"/>
      <c r="Z19" s="3" t="n"/>
      <c r="AA19" s="2" t="n"/>
      <c r="AB19" s="2" t="n"/>
      <c r="AC19" s="22" t="n"/>
      <c r="AD19" s="11">
        <f>IF(A19="","",IF(AND(U19="Zugestimmt",X19="Ja",Y19="Ja"),"Vollständig",IF(U19="Abgelehnt","Nicht genehmigt","Prüfung erforderlich")))</f>
        <v/>
      </c>
      <c r="AE19" s="26">
        <f>IF(OR(A19="",T19="",S19=""),"",IFERROR(T19-S19,0))</f>
        <v/>
      </c>
      <c r="AF19" s="26">
        <f>IF(OR(A19="",P19="",M19="",L19=""),"",IFERROR(P19/(M19-L19),0))</f>
        <v/>
      </c>
      <c r="AG19" s="11">
        <f>IF(OR(A19="",J19="",I19=""),"",IF(J19&gt;I19,"Nachmeldung prüfen","Frist prüfen"))</f>
        <v/>
      </c>
    </row>
    <row r="20" ht="32" customHeight="1">
      <c r="A20" s="2" t="n"/>
      <c r="B20" s="2" t="n"/>
      <c r="C20" s="2" t="n"/>
      <c r="D20" s="2" t="n"/>
      <c r="E20" s="2" t="n"/>
      <c r="F20" s="3" t="n"/>
      <c r="G20" s="2" t="n"/>
      <c r="H20" s="21" t="n"/>
      <c r="I20" s="22" t="n"/>
      <c r="J20" s="22" t="n"/>
      <c r="K20" s="22" t="n"/>
      <c r="L20" s="3" t="n"/>
      <c r="M20" s="3" t="n"/>
      <c r="N20" s="23" t="n"/>
      <c r="O20" s="23" t="n"/>
      <c r="P20" s="23" t="n"/>
      <c r="Q20" s="23" t="n"/>
      <c r="R20" s="24">
        <f>IF(OR(A20="",Q20="",O20="",P20=""),"",IFERROR(Q20+O20+P20,""))</f>
        <v/>
      </c>
      <c r="S20" s="23" t="n"/>
      <c r="T20" s="23" t="n"/>
      <c r="U20" s="3" t="n"/>
      <c r="V20" s="3" t="n"/>
      <c r="W20" s="8">
        <f>IF(A20="","",IFERROR(VLOOKUP(V20,'Anleitungen'!$H$5:$I$9,2,FALSE),"Unbekannt"))</f>
        <v/>
      </c>
      <c r="X20" s="3" t="n"/>
      <c r="Y20" s="3" t="n"/>
      <c r="Z20" s="3" t="n"/>
      <c r="AA20" s="2" t="n"/>
      <c r="AB20" s="2" t="n"/>
      <c r="AC20" s="22" t="n"/>
      <c r="AD20" s="8">
        <f>IF(A20="","",IF(AND(U20="Zugestimmt",X20="Ja",Y20="Ja"),"Vollständig",IF(U20="Abgelehnt","Nicht genehmigt","Prüfung erforderlich")))</f>
        <v/>
      </c>
      <c r="AE20" s="24">
        <f>IF(OR(A20="",T20="",S20=""),"",IFERROR(T20-S20,0))</f>
        <v/>
      </c>
      <c r="AF20" s="24">
        <f>IF(OR(A20="",P20="",M20="",L20=""),"",IFERROR(P20/(M20-L20),0))</f>
        <v/>
      </c>
      <c r="AG20" s="8">
        <f>IF(OR(A20="",J20="",I20=""),"",IF(J20&gt;I20,"Nachmeldung prüfen","Frist prüfen"))</f>
        <v/>
      </c>
    </row>
    <row r="21" ht="32" customHeight="1">
      <c r="A21" s="2" t="n"/>
      <c r="B21" s="2" t="n"/>
      <c r="C21" s="2" t="n"/>
      <c r="D21" s="2" t="n"/>
      <c r="E21" s="2" t="n"/>
      <c r="F21" s="3" t="n"/>
      <c r="G21" s="2" t="n"/>
      <c r="H21" s="21" t="n"/>
      <c r="I21" s="22" t="n"/>
      <c r="J21" s="22" t="n"/>
      <c r="K21" s="22" t="n"/>
      <c r="L21" s="3" t="n"/>
      <c r="M21" s="3" t="n"/>
      <c r="N21" s="23" t="n"/>
      <c r="O21" s="23" t="n"/>
      <c r="P21" s="23" t="n"/>
      <c r="Q21" s="23" t="n"/>
      <c r="R21" s="26">
        <f>IF(OR(A21="",Q21="",O21="",P21=""),"",IFERROR(Q21+O21+P21,""))</f>
        <v/>
      </c>
      <c r="S21" s="23" t="n"/>
      <c r="T21" s="23" t="n"/>
      <c r="U21" s="3" t="n"/>
      <c r="V21" s="3" t="n"/>
      <c r="W21" s="11">
        <f>IF(A21="","",IFERROR(VLOOKUP(V21,'Anleitungen'!$H$5:$I$9,2,FALSE),"Unbekannt"))</f>
        <v/>
      </c>
      <c r="X21" s="3" t="n"/>
      <c r="Y21" s="3" t="n"/>
      <c r="Z21" s="3" t="n"/>
      <c r="AA21" s="2" t="n"/>
      <c r="AB21" s="2" t="n"/>
      <c r="AC21" s="22" t="n"/>
      <c r="AD21" s="11">
        <f>IF(A21="","",IF(AND(U21="Zugestimmt",X21="Ja",Y21="Ja"),"Vollständig",IF(U21="Abgelehnt","Nicht genehmigt","Prüfung erforderlich")))</f>
        <v/>
      </c>
      <c r="AE21" s="26">
        <f>IF(OR(A21="",T21="",S21=""),"",IFERROR(T21-S21,0))</f>
        <v/>
      </c>
      <c r="AF21" s="26">
        <f>IF(OR(A21="",P21="",M21="",L21=""),"",IFERROR(P21/(M21-L21),0))</f>
        <v/>
      </c>
      <c r="AG21" s="11">
        <f>IF(OR(A21="",J21="",I21=""),"",IF(J21&gt;I21,"Nachmeldung prüfen","Frist prüfen"))</f>
        <v/>
      </c>
    </row>
    <row r="22" ht="32" customHeight="1">
      <c r="A22" s="2" t="n"/>
      <c r="B22" s="2" t="n"/>
      <c r="C22" s="2" t="n"/>
      <c r="D22" s="2" t="n"/>
      <c r="E22" s="2" t="n"/>
      <c r="F22" s="3" t="n"/>
      <c r="G22" s="2" t="n"/>
      <c r="H22" s="21" t="n"/>
      <c r="I22" s="22" t="n"/>
      <c r="J22" s="22" t="n"/>
      <c r="K22" s="22" t="n"/>
      <c r="L22" s="3" t="n"/>
      <c r="M22" s="3" t="n"/>
      <c r="N22" s="23" t="n"/>
      <c r="O22" s="23" t="n"/>
      <c r="P22" s="23" t="n"/>
      <c r="Q22" s="23" t="n"/>
      <c r="R22" s="24">
        <f>IF(OR(A22="",Q22="",O22="",P22=""),"",IFERROR(Q22+O22+P22,""))</f>
        <v/>
      </c>
      <c r="S22" s="23" t="n"/>
      <c r="T22" s="23" t="n"/>
      <c r="U22" s="3" t="n"/>
      <c r="V22" s="3" t="n"/>
      <c r="W22" s="8">
        <f>IF(A22="","",IFERROR(VLOOKUP(V22,'Anleitungen'!$H$5:$I$9,2,FALSE),"Unbekannt"))</f>
        <v/>
      </c>
      <c r="X22" s="3" t="n"/>
      <c r="Y22" s="3" t="n"/>
      <c r="Z22" s="3" t="n"/>
      <c r="AA22" s="2" t="n"/>
      <c r="AB22" s="2" t="n"/>
      <c r="AC22" s="22" t="n"/>
      <c r="AD22" s="8">
        <f>IF(A22="","",IF(AND(U22="Zugestimmt",X22="Ja",Y22="Ja"),"Vollständig",IF(U22="Abgelehnt","Nicht genehmigt","Prüfung erforderlich")))</f>
        <v/>
      </c>
      <c r="AE22" s="24">
        <f>IF(OR(A22="",T22="",S22=""),"",IFERROR(T22-S22,0))</f>
        <v/>
      </c>
      <c r="AF22" s="24">
        <f>IF(OR(A22="",P22="",M22="",L22=""),"",IFERROR(P22/(M22-L22),0))</f>
        <v/>
      </c>
      <c r="AG22" s="8">
        <f>IF(OR(A22="",J22="",I22=""),"",IF(J22&gt;I22,"Nachmeldung prüfen","Frist prüfen"))</f>
        <v/>
      </c>
    </row>
    <row r="23" ht="32" customHeight="1">
      <c r="A23" s="2" t="n"/>
      <c r="B23" s="2" t="n"/>
      <c r="C23" s="2" t="n"/>
      <c r="D23" s="2" t="n"/>
      <c r="E23" s="2" t="n"/>
      <c r="F23" s="3" t="n"/>
      <c r="G23" s="2" t="n"/>
      <c r="H23" s="21" t="n"/>
      <c r="I23" s="22" t="n"/>
      <c r="J23" s="22" t="n"/>
      <c r="K23" s="22" t="n"/>
      <c r="L23" s="3" t="n"/>
      <c r="M23" s="3" t="n"/>
      <c r="N23" s="23" t="n"/>
      <c r="O23" s="23" t="n"/>
      <c r="P23" s="23" t="n"/>
      <c r="Q23" s="23" t="n"/>
      <c r="R23" s="26">
        <f>IF(OR(A23="",Q23="",O23="",P23=""),"",IFERROR(Q23+O23+P23,""))</f>
        <v/>
      </c>
      <c r="S23" s="23" t="n"/>
      <c r="T23" s="23" t="n"/>
      <c r="U23" s="3" t="n"/>
      <c r="V23" s="3" t="n"/>
      <c r="W23" s="11">
        <f>IF(A23="","",IFERROR(VLOOKUP(V23,'Anleitungen'!$H$5:$I$9,2,FALSE),"Unbekannt"))</f>
        <v/>
      </c>
      <c r="X23" s="3" t="n"/>
      <c r="Y23" s="3" t="n"/>
      <c r="Z23" s="3" t="n"/>
      <c r="AA23" s="2" t="n"/>
      <c r="AB23" s="2" t="n"/>
      <c r="AC23" s="22" t="n"/>
      <c r="AD23" s="11">
        <f>IF(A23="","",IF(AND(U23="Zugestimmt",X23="Ja",Y23="Ja"),"Vollständig",IF(U23="Abgelehnt","Nicht genehmigt","Prüfung erforderlich")))</f>
        <v/>
      </c>
      <c r="AE23" s="26">
        <f>IF(OR(A23="",T23="",S23=""),"",IFERROR(T23-S23,0))</f>
        <v/>
      </c>
      <c r="AF23" s="26">
        <f>IF(OR(A23="",P23="",M23="",L23=""),"",IFERROR(P23/(M23-L23),0))</f>
        <v/>
      </c>
      <c r="AG23" s="11">
        <f>IF(OR(A23="",J23="",I23=""),"",IF(J23&gt;I23,"Nachmeldung prüfen","Frist prüfen"))</f>
        <v/>
      </c>
    </row>
    <row r="24" ht="32" customHeight="1">
      <c r="A24" s="2" t="n"/>
      <c r="B24" s="2" t="n"/>
      <c r="C24" s="2" t="n"/>
      <c r="D24" s="2" t="n"/>
      <c r="E24" s="2" t="n"/>
      <c r="F24" s="3" t="n"/>
      <c r="G24" s="2" t="n"/>
      <c r="H24" s="21" t="n"/>
      <c r="I24" s="22" t="n"/>
      <c r="J24" s="22" t="n"/>
      <c r="K24" s="22" t="n"/>
      <c r="L24" s="3" t="n"/>
      <c r="M24" s="3" t="n"/>
      <c r="N24" s="23" t="n"/>
      <c r="O24" s="23" t="n"/>
      <c r="P24" s="23" t="n"/>
      <c r="Q24" s="23" t="n"/>
      <c r="R24" s="24">
        <f>IF(OR(A24="",Q24="",O24="",P24=""),"",IFERROR(Q24+O24+P24,""))</f>
        <v/>
      </c>
      <c r="S24" s="23" t="n"/>
      <c r="T24" s="23" t="n"/>
      <c r="U24" s="3" t="n"/>
      <c r="V24" s="3" t="n"/>
      <c r="W24" s="8">
        <f>IF(A24="","",IFERROR(VLOOKUP(V24,'Anleitungen'!$H$5:$I$9,2,FALSE),"Unbekannt"))</f>
        <v/>
      </c>
      <c r="X24" s="3" t="n"/>
      <c r="Y24" s="3" t="n"/>
      <c r="Z24" s="3" t="n"/>
      <c r="AA24" s="2" t="n"/>
      <c r="AB24" s="2" t="n"/>
      <c r="AC24" s="22" t="n"/>
      <c r="AD24" s="8">
        <f>IF(A24="","",IF(AND(U24="Zugestimmt",X24="Ja",Y24="Ja"),"Vollständig",IF(U24="Abgelehnt","Nicht genehmigt","Prüfung erforderlich")))</f>
        <v/>
      </c>
      <c r="AE24" s="24">
        <f>IF(OR(A24="",T24="",S24=""),"",IFERROR(T24-S24,0))</f>
        <v/>
      </c>
      <c r="AF24" s="24">
        <f>IF(OR(A24="",P24="",M24="",L24=""),"",IFERROR(P24/(M24-L24),0))</f>
        <v/>
      </c>
      <c r="AG24" s="8">
        <f>IF(OR(A24="",J24="",I24=""),"",IF(J24&gt;I24,"Nachmeldung prüfen","Frist prüfen"))</f>
        <v/>
      </c>
    </row>
    <row r="25" ht="32" customHeight="1">
      <c r="A25" s="2" t="n"/>
      <c r="B25" s="2" t="n"/>
      <c r="C25" s="2" t="n"/>
      <c r="D25" s="2" t="n"/>
      <c r="E25" s="2" t="n"/>
      <c r="F25" s="3" t="n"/>
      <c r="G25" s="2" t="n"/>
      <c r="H25" s="21" t="n"/>
      <c r="I25" s="22" t="n"/>
      <c r="J25" s="22" t="n"/>
      <c r="K25" s="22" t="n"/>
      <c r="L25" s="3" t="n"/>
      <c r="M25" s="3" t="n"/>
      <c r="N25" s="23" t="n"/>
      <c r="O25" s="23" t="n"/>
      <c r="P25" s="23" t="n"/>
      <c r="Q25" s="23" t="n"/>
      <c r="R25" s="26">
        <f>IF(OR(A25="",Q25="",O25="",P25=""),"",IFERROR(Q25+O25+P25,""))</f>
        <v/>
      </c>
      <c r="S25" s="23" t="n"/>
      <c r="T25" s="23" t="n"/>
      <c r="U25" s="3" t="n"/>
      <c r="V25" s="3" t="n"/>
      <c r="W25" s="11">
        <f>IF(A25="","",IFERROR(VLOOKUP(V25,'Anleitungen'!$H$5:$I$9,2,FALSE),"Unbekannt"))</f>
        <v/>
      </c>
      <c r="X25" s="3" t="n"/>
      <c r="Y25" s="3" t="n"/>
      <c r="Z25" s="3" t="n"/>
      <c r="AA25" s="2" t="n"/>
      <c r="AB25" s="2" t="n"/>
      <c r="AC25" s="22" t="n"/>
      <c r="AD25" s="11">
        <f>IF(A25="","",IF(AND(U25="Zugestimmt",X25="Ja",Y25="Ja"),"Vollständig",IF(U25="Abgelehnt","Nicht genehmigt","Prüfung erforderlich")))</f>
        <v/>
      </c>
      <c r="AE25" s="26">
        <f>IF(OR(A25="",T25="",S25=""),"",IFERROR(T25-S25,0))</f>
        <v/>
      </c>
      <c r="AF25" s="26">
        <f>IF(OR(A25="",P25="",M25="",L25=""),"",IFERROR(P25/(M25-L25),0))</f>
        <v/>
      </c>
      <c r="AG25" s="11">
        <f>IF(OR(A25="",J25="",I25=""),"",IF(J25&gt;I25,"Nachmeldung prüfen","Frist prüfen"))</f>
        <v/>
      </c>
    </row>
    <row r="26" ht="32" customHeight="1">
      <c r="A26" s="2" t="n"/>
      <c r="B26" s="2" t="n"/>
      <c r="C26" s="2" t="n"/>
      <c r="D26" s="2" t="n"/>
      <c r="E26" s="2" t="n"/>
      <c r="F26" s="3" t="n"/>
      <c r="G26" s="2" t="n"/>
      <c r="H26" s="21" t="n"/>
      <c r="I26" s="22" t="n"/>
      <c r="J26" s="22" t="n"/>
      <c r="K26" s="22" t="n"/>
      <c r="L26" s="3" t="n"/>
      <c r="M26" s="3" t="n"/>
      <c r="N26" s="23" t="n"/>
      <c r="O26" s="23" t="n"/>
      <c r="P26" s="23" t="n"/>
      <c r="Q26" s="23" t="n"/>
      <c r="R26" s="24">
        <f>IF(OR(A26="",Q26="",O26="",P26=""),"",IFERROR(Q26+O26+P26,""))</f>
        <v/>
      </c>
      <c r="S26" s="23" t="n"/>
      <c r="T26" s="23" t="n"/>
      <c r="U26" s="3" t="n"/>
      <c r="V26" s="3" t="n"/>
      <c r="W26" s="8">
        <f>IF(A26="","",IFERROR(VLOOKUP(V26,'Anleitungen'!$H$5:$I$9,2,FALSE),"Unbekannt"))</f>
        <v/>
      </c>
      <c r="X26" s="3" t="n"/>
      <c r="Y26" s="3" t="n"/>
      <c r="Z26" s="3" t="n"/>
      <c r="AA26" s="2" t="n"/>
      <c r="AB26" s="2" t="n"/>
      <c r="AC26" s="22" t="n"/>
      <c r="AD26" s="8">
        <f>IF(A26="","",IF(AND(U26="Zugestimmt",X26="Ja",Y26="Ja"),"Vollständig",IF(U26="Abgelehnt","Nicht genehmigt","Prüfung erforderlich")))</f>
        <v/>
      </c>
      <c r="AE26" s="24">
        <f>IF(OR(A26="",T26="",S26=""),"",IFERROR(T26-S26,0))</f>
        <v/>
      </c>
      <c r="AF26" s="24">
        <f>IF(OR(A26="",P26="",M26="",L26=""),"",IFERROR(P26/(M26-L26),0))</f>
        <v/>
      </c>
      <c r="AG26" s="8">
        <f>IF(OR(A26="",J26="",I26=""),"",IF(J26&gt;I26,"Nachmeldung prüfen","Frist prüfen"))</f>
        <v/>
      </c>
    </row>
    <row r="27" ht="32" customHeight="1">
      <c r="A27" s="2" t="n"/>
      <c r="B27" s="2" t="n"/>
      <c r="C27" s="2" t="n"/>
      <c r="D27" s="2" t="n"/>
      <c r="E27" s="2" t="n"/>
      <c r="F27" s="3" t="n"/>
      <c r="G27" s="2" t="n"/>
      <c r="H27" s="21" t="n"/>
      <c r="I27" s="22" t="n"/>
      <c r="J27" s="22" t="n"/>
      <c r="K27" s="22" t="n"/>
      <c r="L27" s="3" t="n"/>
      <c r="M27" s="3" t="n"/>
      <c r="N27" s="23" t="n"/>
      <c r="O27" s="23" t="n"/>
      <c r="P27" s="23" t="n"/>
      <c r="Q27" s="23" t="n"/>
      <c r="R27" s="26">
        <f>IF(OR(A27="",Q27="",O27="",P27=""),"",IFERROR(Q27+O27+P27,""))</f>
        <v/>
      </c>
      <c r="S27" s="23" t="n"/>
      <c r="T27" s="23" t="n"/>
      <c r="U27" s="3" t="n"/>
      <c r="V27" s="3" t="n"/>
      <c r="W27" s="11">
        <f>IF(A27="","",IFERROR(VLOOKUP(V27,'Anleitungen'!$H$5:$I$9,2,FALSE),"Unbekannt"))</f>
        <v/>
      </c>
      <c r="X27" s="3" t="n"/>
      <c r="Y27" s="3" t="n"/>
      <c r="Z27" s="3" t="n"/>
      <c r="AA27" s="2" t="n"/>
      <c r="AB27" s="2" t="n"/>
      <c r="AC27" s="22" t="n"/>
      <c r="AD27" s="11">
        <f>IF(A27="","",IF(AND(U27="Zugestimmt",X27="Ja",Y27="Ja"),"Vollständig",IF(U27="Abgelehnt","Nicht genehmigt","Prüfung erforderlich")))</f>
        <v/>
      </c>
      <c r="AE27" s="26">
        <f>IF(OR(A27="",T27="",S27=""),"",IFERROR(T27-S27,0))</f>
        <v/>
      </c>
      <c r="AF27" s="26">
        <f>IF(OR(A27="",P27="",M27="",L27=""),"",IFERROR(P27/(M27-L27),0))</f>
        <v/>
      </c>
      <c r="AG27" s="11">
        <f>IF(OR(A27="",J27="",I27=""),"",IF(J27&gt;I27,"Nachmeldung prüfen","Frist prüfen"))</f>
        <v/>
      </c>
    </row>
    <row r="28" ht="32" customHeight="1">
      <c r="A28" s="2" t="n"/>
      <c r="B28" s="2" t="n"/>
      <c r="C28" s="2" t="n"/>
      <c r="D28" s="2" t="n"/>
      <c r="E28" s="2" t="n"/>
      <c r="F28" s="3" t="n"/>
      <c r="G28" s="2" t="n"/>
      <c r="H28" s="21" t="n"/>
      <c r="I28" s="22" t="n"/>
      <c r="J28" s="22" t="n"/>
      <c r="K28" s="22" t="n"/>
      <c r="L28" s="3" t="n"/>
      <c r="M28" s="3" t="n"/>
      <c r="N28" s="23" t="n"/>
      <c r="O28" s="23" t="n"/>
      <c r="P28" s="23" t="n"/>
      <c r="Q28" s="23" t="n"/>
      <c r="R28" s="24">
        <f>IF(OR(A28="",Q28="",O28="",P28=""),"",IFERROR(Q28+O28+P28,""))</f>
        <v/>
      </c>
      <c r="S28" s="23" t="n"/>
      <c r="T28" s="23" t="n"/>
      <c r="U28" s="3" t="n"/>
      <c r="V28" s="3" t="n"/>
      <c r="W28" s="8">
        <f>IF(A28="","",IFERROR(VLOOKUP(V28,'Anleitungen'!$H$5:$I$9,2,FALSE),"Unbekannt"))</f>
        <v/>
      </c>
      <c r="X28" s="3" t="n"/>
      <c r="Y28" s="3" t="n"/>
      <c r="Z28" s="3" t="n"/>
      <c r="AA28" s="2" t="n"/>
      <c r="AB28" s="2" t="n"/>
      <c r="AC28" s="22" t="n"/>
      <c r="AD28" s="8">
        <f>IF(A28="","",IF(AND(U28="Zugestimmt",X28="Ja",Y28="Ja"),"Vollständig",IF(U28="Abgelehnt","Nicht genehmigt","Prüfung erforderlich")))</f>
        <v/>
      </c>
      <c r="AE28" s="24">
        <f>IF(OR(A28="",T28="",S28=""),"",IFERROR(T28-S28,0))</f>
        <v/>
      </c>
      <c r="AF28" s="24">
        <f>IF(OR(A28="",P28="",M28="",L28=""),"",IFERROR(P28/(M28-L28),0))</f>
        <v/>
      </c>
      <c r="AG28" s="8">
        <f>IF(OR(A28="",J28="",I28=""),"",IF(J28&gt;I28,"Nachmeldung prüfen","Frist prüfen"))</f>
        <v/>
      </c>
    </row>
    <row r="29" ht="32" customHeight="1">
      <c r="A29" s="2" t="n"/>
      <c r="B29" s="2" t="n"/>
      <c r="C29" s="2" t="n"/>
      <c r="D29" s="2" t="n"/>
      <c r="E29" s="2" t="n"/>
      <c r="F29" s="3" t="n"/>
      <c r="G29" s="2" t="n"/>
      <c r="H29" s="21" t="n"/>
      <c r="I29" s="22" t="n"/>
      <c r="J29" s="22" t="n"/>
      <c r="K29" s="22" t="n"/>
      <c r="L29" s="3" t="n"/>
      <c r="M29" s="3" t="n"/>
      <c r="N29" s="23" t="n"/>
      <c r="O29" s="23" t="n"/>
      <c r="P29" s="23" t="n"/>
      <c r="Q29" s="23" t="n"/>
      <c r="R29" s="26">
        <f>IF(OR(A29="",Q29="",O29="",P29=""),"",IFERROR(Q29+O29+P29,""))</f>
        <v/>
      </c>
      <c r="S29" s="23" t="n"/>
      <c r="T29" s="23" t="n"/>
      <c r="U29" s="3" t="n"/>
      <c r="V29" s="3" t="n"/>
      <c r="W29" s="11">
        <f>IF(A29="","",IFERROR(VLOOKUP(V29,'Anleitungen'!$H$5:$I$9,2,FALSE),"Unbekannt"))</f>
        <v/>
      </c>
      <c r="X29" s="3" t="n"/>
      <c r="Y29" s="3" t="n"/>
      <c r="Z29" s="3" t="n"/>
      <c r="AA29" s="2" t="n"/>
      <c r="AB29" s="2" t="n"/>
      <c r="AC29" s="22" t="n"/>
      <c r="AD29" s="11">
        <f>IF(A29="","",IF(AND(U29="Zugestimmt",X29="Ja",Y29="Ja"),"Vollständig",IF(U29="Abgelehnt","Nicht genehmigt","Prüfung erforderlich")))</f>
        <v/>
      </c>
      <c r="AE29" s="26">
        <f>IF(OR(A29="",T29="",S29=""),"",IFERROR(T29-S29,0))</f>
        <v/>
      </c>
      <c r="AF29" s="26">
        <f>IF(OR(A29="",P29="",M29="",L29=""),"",IFERROR(P29/(M29-L29),0))</f>
        <v/>
      </c>
      <c r="AG29" s="11">
        <f>IF(OR(A29="",J29="",I29=""),"",IF(J29&gt;I29,"Nachmeldung prüfen","Frist prüfen"))</f>
        <v/>
      </c>
    </row>
    <row r="30" ht="32" customHeight="1">
      <c r="A30" s="2" t="n"/>
      <c r="B30" s="2" t="n"/>
      <c r="C30" s="2" t="n"/>
      <c r="D30" s="2" t="n"/>
      <c r="E30" s="2" t="n"/>
      <c r="F30" s="3" t="n"/>
      <c r="G30" s="2" t="n"/>
      <c r="H30" s="21" t="n"/>
      <c r="I30" s="22" t="n"/>
      <c r="J30" s="22" t="n"/>
      <c r="K30" s="22" t="n"/>
      <c r="L30" s="3" t="n"/>
      <c r="M30" s="3" t="n"/>
      <c r="N30" s="23" t="n"/>
      <c r="O30" s="23" t="n"/>
      <c r="P30" s="23" t="n"/>
      <c r="Q30" s="23" t="n"/>
      <c r="R30" s="24">
        <f>IF(OR(A30="",Q30="",O30="",P30=""),"",IFERROR(Q30+O30+P30,""))</f>
        <v/>
      </c>
      <c r="S30" s="23" t="n"/>
      <c r="T30" s="23" t="n"/>
      <c r="U30" s="3" t="n"/>
      <c r="V30" s="3" t="n"/>
      <c r="W30" s="8">
        <f>IF(A30="","",IFERROR(VLOOKUP(V30,'Anleitungen'!$H$5:$I$9,2,FALSE),"Unbekannt"))</f>
        <v/>
      </c>
      <c r="X30" s="3" t="n"/>
      <c r="Y30" s="3" t="n"/>
      <c r="Z30" s="3" t="n"/>
      <c r="AA30" s="2" t="n"/>
      <c r="AB30" s="2" t="n"/>
      <c r="AC30" s="22" t="n"/>
      <c r="AD30" s="8">
        <f>IF(A30="","",IF(AND(U30="Zugestimmt",X30="Ja",Y30="Ja"),"Vollständig",IF(U30="Abgelehnt","Nicht genehmigt","Prüfung erforderlich")))</f>
        <v/>
      </c>
      <c r="AE30" s="24">
        <f>IF(OR(A30="",T30="",S30=""),"",IFERROR(T30-S30,0))</f>
        <v/>
      </c>
      <c r="AF30" s="24">
        <f>IF(OR(A30="",P30="",M30="",L30=""),"",IFERROR(P30/(M30-L30),0))</f>
        <v/>
      </c>
      <c r="AG30" s="8">
        <f>IF(OR(A30="",J30="",I30=""),"",IF(J30&gt;I30,"Nachmeldung prüfen","Frist prüfen"))</f>
        <v/>
      </c>
    </row>
    <row r="31" ht="32" customHeight="1">
      <c r="A31" s="2" t="n"/>
      <c r="B31" s="2" t="n"/>
      <c r="C31" s="2" t="n"/>
      <c r="D31" s="2" t="n"/>
      <c r="E31" s="2" t="n"/>
      <c r="F31" s="3" t="n"/>
      <c r="G31" s="2" t="n"/>
      <c r="H31" s="21" t="n"/>
      <c r="I31" s="22" t="n"/>
      <c r="J31" s="22" t="n"/>
      <c r="K31" s="22" t="n"/>
      <c r="L31" s="3" t="n"/>
      <c r="M31" s="3" t="n"/>
      <c r="N31" s="23" t="n"/>
      <c r="O31" s="23" t="n"/>
      <c r="P31" s="23" t="n"/>
      <c r="Q31" s="23" t="n"/>
      <c r="R31" s="26">
        <f>IF(OR(A31="",Q31="",O31="",P31=""),"",IFERROR(Q31+O31+P31,""))</f>
        <v/>
      </c>
      <c r="S31" s="23" t="n"/>
      <c r="T31" s="23" t="n"/>
      <c r="U31" s="3" t="n"/>
      <c r="V31" s="3" t="n"/>
      <c r="W31" s="11">
        <f>IF(A31="","",IFERROR(VLOOKUP(V31,'Anleitungen'!$H$5:$I$9,2,FALSE),"Unbekannt"))</f>
        <v/>
      </c>
      <c r="X31" s="3" t="n"/>
      <c r="Y31" s="3" t="n"/>
      <c r="Z31" s="3" t="n"/>
      <c r="AA31" s="2" t="n"/>
      <c r="AB31" s="2" t="n"/>
      <c r="AC31" s="22" t="n"/>
      <c r="AD31" s="11">
        <f>IF(A31="","",IF(AND(U31="Zugestimmt",X31="Ja",Y31="Ja"),"Vollständig",IF(U31="Abgelehnt","Nicht genehmigt","Prüfung erforderlich")))</f>
        <v/>
      </c>
      <c r="AE31" s="26">
        <f>IF(OR(A31="",T31="",S31=""),"",IFERROR(T31-S31,0))</f>
        <v/>
      </c>
      <c r="AF31" s="26">
        <f>IF(OR(A31="",P31="",M31="",L31=""),"",IFERROR(P31/(M31-L31),0))</f>
        <v/>
      </c>
      <c r="AG31" s="11">
        <f>IF(OR(A31="",J31="",I31=""),"",IF(J31&gt;I31,"Nachmeldung prüfen","Frist prüfen"))</f>
        <v/>
      </c>
    </row>
    <row r="32" ht="32" customHeight="1">
      <c r="A32" s="2" t="n"/>
      <c r="B32" s="2" t="n"/>
      <c r="C32" s="2" t="n"/>
      <c r="D32" s="2" t="n"/>
      <c r="E32" s="2" t="n"/>
      <c r="F32" s="3" t="n"/>
      <c r="G32" s="2" t="n"/>
      <c r="H32" s="21" t="n"/>
      <c r="I32" s="22" t="n"/>
      <c r="J32" s="22" t="n"/>
      <c r="K32" s="22" t="n"/>
      <c r="L32" s="3" t="n"/>
      <c r="M32" s="3" t="n"/>
      <c r="N32" s="23" t="n"/>
      <c r="O32" s="23" t="n"/>
      <c r="P32" s="23" t="n"/>
      <c r="Q32" s="23" t="n"/>
      <c r="R32" s="24">
        <f>IF(OR(A32="",Q32="",O32="",P32=""),"",IFERROR(Q32+O32+P32,""))</f>
        <v/>
      </c>
      <c r="S32" s="23" t="n"/>
      <c r="T32" s="23" t="n"/>
      <c r="U32" s="3" t="n"/>
      <c r="V32" s="3" t="n"/>
      <c r="W32" s="8">
        <f>IF(A32="","",IFERROR(VLOOKUP(V32,'Anleitungen'!$H$5:$I$9,2,FALSE),"Unbekannt"))</f>
        <v/>
      </c>
      <c r="X32" s="3" t="n"/>
      <c r="Y32" s="3" t="n"/>
      <c r="Z32" s="3" t="n"/>
      <c r="AA32" s="2" t="n"/>
      <c r="AB32" s="2" t="n"/>
      <c r="AC32" s="22" t="n"/>
      <c r="AD32" s="8">
        <f>IF(A32="","",IF(AND(U32="Zugestimmt",X32="Ja",Y32="Ja"),"Vollständig",IF(U32="Abgelehnt","Nicht genehmigt","Prüfung erforderlich")))</f>
        <v/>
      </c>
      <c r="AE32" s="24">
        <f>IF(OR(A32="",T32="",S32=""),"",IFERROR(T32-S32,0))</f>
        <v/>
      </c>
      <c r="AF32" s="24">
        <f>IF(OR(A32="",P32="",M32="",L32=""),"",IFERROR(P32/(M32-L32),0))</f>
        <v/>
      </c>
      <c r="AG32" s="8">
        <f>IF(OR(A32="",J32="",I32=""),"",IF(J32&gt;I32,"Nachmeldung prüfen","Frist prüfen"))</f>
        <v/>
      </c>
    </row>
    <row r="33" ht="32" customHeight="1">
      <c r="A33" s="2" t="n"/>
      <c r="B33" s="2" t="n"/>
      <c r="C33" s="2" t="n"/>
      <c r="D33" s="2" t="n"/>
      <c r="E33" s="2" t="n"/>
      <c r="F33" s="3" t="n"/>
      <c r="G33" s="2" t="n"/>
      <c r="H33" s="21" t="n"/>
      <c r="I33" s="22" t="n"/>
      <c r="J33" s="22" t="n"/>
      <c r="K33" s="22" t="n"/>
      <c r="L33" s="3" t="n"/>
      <c r="M33" s="3" t="n"/>
      <c r="N33" s="23" t="n"/>
      <c r="O33" s="23" t="n"/>
      <c r="P33" s="23" t="n"/>
      <c r="Q33" s="23" t="n"/>
      <c r="R33" s="26">
        <f>IF(OR(A33="",Q33="",O33="",P33=""),"",IFERROR(Q33+O33+P33,""))</f>
        <v/>
      </c>
      <c r="S33" s="23" t="n"/>
      <c r="T33" s="23" t="n"/>
      <c r="U33" s="3" t="n"/>
      <c r="V33" s="3" t="n"/>
      <c r="W33" s="11">
        <f>IF(A33="","",IFERROR(VLOOKUP(V33,'Anleitungen'!$H$5:$I$9,2,FALSE),"Unbekannt"))</f>
        <v/>
      </c>
      <c r="X33" s="3" t="n"/>
      <c r="Y33" s="3" t="n"/>
      <c r="Z33" s="3" t="n"/>
      <c r="AA33" s="2" t="n"/>
      <c r="AB33" s="2" t="n"/>
      <c r="AC33" s="22" t="n"/>
      <c r="AD33" s="11">
        <f>IF(A33="","",IF(AND(U33="Zugestimmt",X33="Ja",Y33="Ja"),"Vollständig",IF(U33="Abgelehnt","Nicht genehmigt","Prüfung erforderlich")))</f>
        <v/>
      </c>
      <c r="AE33" s="26">
        <f>IF(OR(A33="",T33="",S33=""),"",IFERROR(T33-S33,0))</f>
        <v/>
      </c>
      <c r="AF33" s="26">
        <f>IF(OR(A33="",P33="",M33="",L33=""),"",IFERROR(P33/(M33-L33),0))</f>
        <v/>
      </c>
      <c r="AG33" s="11">
        <f>IF(OR(A33="",J33="",I33=""),"",IF(J33&gt;I33,"Nachmeldung prüfen","Frist prüfen"))</f>
        <v/>
      </c>
    </row>
    <row r="34" ht="32" customHeight="1">
      <c r="A34" s="2" t="n"/>
      <c r="B34" s="2" t="n"/>
      <c r="C34" s="2" t="n"/>
      <c r="D34" s="2" t="n"/>
      <c r="E34" s="2" t="n"/>
      <c r="F34" s="3" t="n"/>
      <c r="G34" s="2" t="n"/>
      <c r="H34" s="21" t="n"/>
      <c r="I34" s="22" t="n"/>
      <c r="J34" s="22" t="n"/>
      <c r="K34" s="22" t="n"/>
      <c r="L34" s="3" t="n"/>
      <c r="M34" s="3" t="n"/>
      <c r="N34" s="23" t="n"/>
      <c r="O34" s="23" t="n"/>
      <c r="P34" s="23" t="n"/>
      <c r="Q34" s="23" t="n"/>
      <c r="R34" s="24">
        <f>IF(OR(A34="",Q34="",O34="",P34=""),"",IFERROR(Q34+O34+P34,""))</f>
        <v/>
      </c>
      <c r="S34" s="23" t="n"/>
      <c r="T34" s="23" t="n"/>
      <c r="U34" s="3" t="n"/>
      <c r="V34" s="3" t="n"/>
      <c r="W34" s="8">
        <f>IF(A34="","",IFERROR(VLOOKUP(V34,'Anleitungen'!$H$5:$I$9,2,FALSE),"Unbekannt"))</f>
        <v/>
      </c>
      <c r="X34" s="3" t="n"/>
      <c r="Y34" s="3" t="n"/>
      <c r="Z34" s="3" t="n"/>
      <c r="AA34" s="2" t="n"/>
      <c r="AB34" s="2" t="n"/>
      <c r="AC34" s="22" t="n"/>
      <c r="AD34" s="8">
        <f>IF(A34="","",IF(AND(U34="Zugestimmt",X34="Ja",Y34="Ja"),"Vollständig",IF(U34="Abgelehnt","Nicht genehmigt","Prüfung erforderlich")))</f>
        <v/>
      </c>
      <c r="AE34" s="24">
        <f>IF(OR(A34="",T34="",S34=""),"",IFERROR(T34-S34,0))</f>
        <v/>
      </c>
      <c r="AF34" s="24">
        <f>IF(OR(A34="",P34="",M34="",L34=""),"",IFERROR(P34/(M34-L34),0))</f>
        <v/>
      </c>
      <c r="AG34" s="8">
        <f>IF(OR(A34="",J34="",I34=""),"",IF(J34&gt;I34,"Nachmeldung prüfen","Frist prüfen"))</f>
        <v/>
      </c>
    </row>
    <row r="35" ht="32" customHeight="1">
      <c r="A35" s="2" t="n"/>
      <c r="B35" s="2" t="n"/>
      <c r="C35" s="2" t="n"/>
      <c r="D35" s="2" t="n"/>
      <c r="E35" s="2" t="n"/>
      <c r="F35" s="3" t="n"/>
      <c r="G35" s="2" t="n"/>
      <c r="H35" s="21" t="n"/>
      <c r="I35" s="22" t="n"/>
      <c r="J35" s="22" t="n"/>
      <c r="K35" s="22" t="n"/>
      <c r="L35" s="3" t="n"/>
      <c r="M35" s="3" t="n"/>
      <c r="N35" s="23" t="n"/>
      <c r="O35" s="23" t="n"/>
      <c r="P35" s="23" t="n"/>
      <c r="Q35" s="23" t="n"/>
      <c r="R35" s="26">
        <f>IF(OR(A35="",Q35="",O35="",P35=""),"",IFERROR(Q35+O35+P35,""))</f>
        <v/>
      </c>
      <c r="S35" s="23" t="n"/>
      <c r="T35" s="23" t="n"/>
      <c r="U35" s="3" t="n"/>
      <c r="V35" s="3" t="n"/>
      <c r="W35" s="11">
        <f>IF(A35="","",IFERROR(VLOOKUP(V35,'Anleitungen'!$H$5:$I$9,2,FALSE),"Unbekannt"))</f>
        <v/>
      </c>
      <c r="X35" s="3" t="n"/>
      <c r="Y35" s="3" t="n"/>
      <c r="Z35" s="3" t="n"/>
      <c r="AA35" s="2" t="n"/>
      <c r="AB35" s="2" t="n"/>
      <c r="AC35" s="22" t="n"/>
      <c r="AD35" s="11">
        <f>IF(A35="","",IF(AND(U35="Zugestimmt",X35="Ja",Y35="Ja"),"Vollständig",IF(U35="Abgelehnt","Nicht genehmigt","Prüfung erforderlich")))</f>
        <v/>
      </c>
      <c r="AE35" s="26">
        <f>IF(OR(A35="",T35="",S35=""),"",IFERROR(T35-S35,0))</f>
        <v/>
      </c>
      <c r="AF35" s="26">
        <f>IF(OR(A35="",P35="",M35="",L35=""),"",IFERROR(P35/(M35-L35),0))</f>
        <v/>
      </c>
      <c r="AG35" s="11">
        <f>IF(OR(A35="",J35="",I35=""),"",IF(J35&gt;I35,"Nachmeldung prüfen","Frist prüfen"))</f>
        <v/>
      </c>
    </row>
    <row r="36" ht="32" customHeight="1">
      <c r="A36" s="2" t="n"/>
      <c r="B36" s="2" t="n"/>
      <c r="C36" s="2" t="n"/>
      <c r="D36" s="2" t="n"/>
      <c r="E36" s="2" t="n"/>
      <c r="F36" s="3" t="n"/>
      <c r="G36" s="2" t="n"/>
      <c r="H36" s="21" t="n"/>
      <c r="I36" s="22" t="n"/>
      <c r="J36" s="22" t="n"/>
      <c r="K36" s="22" t="n"/>
      <c r="L36" s="3" t="n"/>
      <c r="M36" s="3" t="n"/>
      <c r="N36" s="23" t="n"/>
      <c r="O36" s="23" t="n"/>
      <c r="P36" s="23" t="n"/>
      <c r="Q36" s="23" t="n"/>
      <c r="R36" s="24">
        <f>IF(OR(A36="",Q36="",O36="",P36=""),"",IFERROR(Q36+O36+P36,""))</f>
        <v/>
      </c>
      <c r="S36" s="23" t="n"/>
      <c r="T36" s="23" t="n"/>
      <c r="U36" s="3" t="n"/>
      <c r="V36" s="3" t="n"/>
      <c r="W36" s="8">
        <f>IF(A36="","",IFERROR(VLOOKUP(V36,'Anleitungen'!$H$5:$I$9,2,FALSE),"Unbekannt"))</f>
        <v/>
      </c>
      <c r="X36" s="3" t="n"/>
      <c r="Y36" s="3" t="n"/>
      <c r="Z36" s="3" t="n"/>
      <c r="AA36" s="2" t="n"/>
      <c r="AB36" s="2" t="n"/>
      <c r="AC36" s="22" t="n"/>
      <c r="AD36" s="8">
        <f>IF(A36="","",IF(AND(U36="Zugestimmt",X36="Ja",Y36="Ja"),"Vollständig",IF(U36="Abgelehnt","Nicht genehmigt","Prüfung erforderlich")))</f>
        <v/>
      </c>
      <c r="AE36" s="24">
        <f>IF(OR(A36="",T36="",S36=""),"",IFERROR(T36-S36,0))</f>
        <v/>
      </c>
      <c r="AF36" s="24">
        <f>IF(OR(A36="",P36="",M36="",L36=""),"",IFERROR(P36/(M36-L36),0))</f>
        <v/>
      </c>
      <c r="AG36" s="8">
        <f>IF(OR(A36="",J36="",I36=""),"",IF(J36&gt;I36,"Nachmeldung prüfen","Frist prüfen"))</f>
        <v/>
      </c>
    </row>
    <row r="37" ht="32" customHeight="1">
      <c r="A37" s="2" t="n"/>
      <c r="B37" s="2" t="n"/>
      <c r="C37" s="2" t="n"/>
      <c r="D37" s="2" t="n"/>
      <c r="E37" s="2" t="n"/>
      <c r="F37" s="3" t="n"/>
      <c r="G37" s="2" t="n"/>
      <c r="H37" s="21" t="n"/>
      <c r="I37" s="22" t="n"/>
      <c r="J37" s="22" t="n"/>
      <c r="K37" s="22" t="n"/>
      <c r="L37" s="3" t="n"/>
      <c r="M37" s="3" t="n"/>
      <c r="N37" s="23" t="n"/>
      <c r="O37" s="23" t="n"/>
      <c r="P37" s="23" t="n"/>
      <c r="Q37" s="23" t="n"/>
      <c r="R37" s="26">
        <f>IF(OR(A37="",Q37="",O37="",P37=""),"",IFERROR(Q37+O37+P37,""))</f>
        <v/>
      </c>
      <c r="S37" s="23" t="n"/>
      <c r="T37" s="23" t="n"/>
      <c r="U37" s="3" t="n"/>
      <c r="V37" s="3" t="n"/>
      <c r="W37" s="11">
        <f>IF(A37="","",IFERROR(VLOOKUP(V37,'Anleitungen'!$H$5:$I$9,2,FALSE),"Unbekannt"))</f>
        <v/>
      </c>
      <c r="X37" s="3" t="n"/>
      <c r="Y37" s="3" t="n"/>
      <c r="Z37" s="3" t="n"/>
      <c r="AA37" s="2" t="n"/>
      <c r="AB37" s="2" t="n"/>
      <c r="AC37" s="22" t="n"/>
      <c r="AD37" s="11">
        <f>IF(A37="","",IF(AND(U37="Zugestimmt",X37="Ja",Y37="Ja"),"Vollständig",IF(U37="Abgelehnt","Nicht genehmigt","Prüfung erforderlich")))</f>
        <v/>
      </c>
      <c r="AE37" s="26">
        <f>IF(OR(A37="",T37="",S37=""),"",IFERROR(T37-S37,0))</f>
        <v/>
      </c>
      <c r="AF37" s="26">
        <f>IF(OR(A37="",P37="",M37="",L37=""),"",IFERROR(P37/(M37-L37),0))</f>
        <v/>
      </c>
      <c r="AG37" s="11">
        <f>IF(OR(A37="",J37="",I37=""),"",IF(J37&gt;I37,"Nachmeldung prüfen","Frist prüfen"))</f>
        <v/>
      </c>
    </row>
    <row r="38" ht="32" customHeight="1">
      <c r="A38" s="2" t="n"/>
      <c r="B38" s="2" t="n"/>
      <c r="C38" s="2" t="n"/>
      <c r="D38" s="2" t="n"/>
      <c r="E38" s="2" t="n"/>
      <c r="F38" s="3" t="n"/>
      <c r="G38" s="2" t="n"/>
      <c r="H38" s="21" t="n"/>
      <c r="I38" s="22" t="n"/>
      <c r="J38" s="22" t="n"/>
      <c r="K38" s="22" t="n"/>
      <c r="L38" s="3" t="n"/>
      <c r="M38" s="3" t="n"/>
      <c r="N38" s="23" t="n"/>
      <c r="O38" s="23" t="n"/>
      <c r="P38" s="23" t="n"/>
      <c r="Q38" s="23" t="n"/>
      <c r="R38" s="24">
        <f>IF(OR(A38="",Q38="",O38="",P38=""),"",IFERROR(Q38+O38+P38,""))</f>
        <v/>
      </c>
      <c r="S38" s="23" t="n"/>
      <c r="T38" s="23" t="n"/>
      <c r="U38" s="3" t="n"/>
      <c r="V38" s="3" t="n"/>
      <c r="W38" s="8">
        <f>IF(A38="","",IFERROR(VLOOKUP(V38,'Anleitungen'!$H$5:$I$9,2,FALSE),"Unbekannt"))</f>
        <v/>
      </c>
      <c r="X38" s="3" t="n"/>
      <c r="Y38" s="3" t="n"/>
      <c r="Z38" s="3" t="n"/>
      <c r="AA38" s="2" t="n"/>
      <c r="AB38" s="2" t="n"/>
      <c r="AC38" s="22" t="n"/>
      <c r="AD38" s="8">
        <f>IF(A38="","",IF(AND(U38="Zugestimmt",X38="Ja",Y38="Ja"),"Vollständig",IF(U38="Abgelehnt","Nicht genehmigt","Prüfung erforderlich")))</f>
        <v/>
      </c>
      <c r="AE38" s="24">
        <f>IF(OR(A38="",T38="",S38=""),"",IFERROR(T38-S38,0))</f>
        <v/>
      </c>
      <c r="AF38" s="24">
        <f>IF(OR(A38="",P38="",M38="",L38=""),"",IFERROR(P38/(M38-L38),0))</f>
        <v/>
      </c>
      <c r="AG38" s="8">
        <f>IF(OR(A38="",J38="",I38=""),"",IF(J38&gt;I38,"Nachmeldung prüfen","Frist prüfen"))</f>
        <v/>
      </c>
    </row>
    <row r="39" ht="32" customHeight="1">
      <c r="A39" s="2" t="n"/>
      <c r="B39" s="2" t="n"/>
      <c r="C39" s="2" t="n"/>
      <c r="D39" s="2" t="n"/>
      <c r="E39" s="2" t="n"/>
      <c r="F39" s="3" t="n"/>
      <c r="G39" s="2" t="n"/>
      <c r="H39" s="21" t="n"/>
      <c r="I39" s="22" t="n"/>
      <c r="J39" s="22" t="n"/>
      <c r="K39" s="22" t="n"/>
      <c r="L39" s="3" t="n"/>
      <c r="M39" s="3" t="n"/>
      <c r="N39" s="23" t="n"/>
      <c r="O39" s="23" t="n"/>
      <c r="P39" s="23" t="n"/>
      <c r="Q39" s="23" t="n"/>
      <c r="R39" s="26">
        <f>IF(OR(A39="",Q39="",O39="",P39=""),"",IFERROR(Q39+O39+P39,""))</f>
        <v/>
      </c>
      <c r="S39" s="23" t="n"/>
      <c r="T39" s="23" t="n"/>
      <c r="U39" s="3" t="n"/>
      <c r="V39" s="3" t="n"/>
      <c r="W39" s="11">
        <f>IF(A39="","",IFERROR(VLOOKUP(V39,'Anleitungen'!$H$5:$I$9,2,FALSE),"Unbekannt"))</f>
        <v/>
      </c>
      <c r="X39" s="3" t="n"/>
      <c r="Y39" s="3" t="n"/>
      <c r="Z39" s="3" t="n"/>
      <c r="AA39" s="2" t="n"/>
      <c r="AB39" s="2" t="n"/>
      <c r="AC39" s="22" t="n"/>
      <c r="AD39" s="11">
        <f>IF(A39="","",IF(AND(U39="Zugestimmt",X39="Ja",Y39="Ja"),"Vollständig",IF(U39="Abgelehnt","Nicht genehmigt","Prüfung erforderlich")))</f>
        <v/>
      </c>
      <c r="AE39" s="26">
        <f>IF(OR(A39="",T39="",S39=""),"",IFERROR(T39-S39,0))</f>
        <v/>
      </c>
      <c r="AF39" s="26">
        <f>IF(OR(A39="",P39="",M39="",L39=""),"",IFERROR(P39/(M39-L39),0))</f>
        <v/>
      </c>
      <c r="AG39" s="11">
        <f>IF(OR(A39="",J39="",I39=""),"",IF(J39&gt;I39,"Nachmeldung prüfen","Frist prüfen"))</f>
        <v/>
      </c>
    </row>
    <row r="40" ht="32" customHeight="1">
      <c r="A40" s="2" t="n"/>
      <c r="B40" s="2" t="n"/>
      <c r="C40" s="2" t="n"/>
      <c r="D40" s="2" t="n"/>
      <c r="E40" s="2" t="n"/>
      <c r="F40" s="3" t="n"/>
      <c r="G40" s="2" t="n"/>
      <c r="H40" s="21" t="n"/>
      <c r="I40" s="22" t="n"/>
      <c r="J40" s="22" t="n"/>
      <c r="K40" s="22" t="n"/>
      <c r="L40" s="3" t="n"/>
      <c r="M40" s="3" t="n"/>
      <c r="N40" s="23" t="n"/>
      <c r="O40" s="23" t="n"/>
      <c r="P40" s="23" t="n"/>
      <c r="Q40" s="23" t="n"/>
      <c r="R40" s="24">
        <f>IF(OR(A40="",Q40="",O40="",P40=""),"",IFERROR(Q40+O40+P40,""))</f>
        <v/>
      </c>
      <c r="S40" s="23" t="n"/>
      <c r="T40" s="23" t="n"/>
      <c r="U40" s="3" t="n"/>
      <c r="V40" s="3" t="n"/>
      <c r="W40" s="8">
        <f>IF(A40="","",IFERROR(VLOOKUP(V40,'Anleitungen'!$H$5:$I$9,2,FALSE),"Unbekannt"))</f>
        <v/>
      </c>
      <c r="X40" s="3" t="n"/>
      <c r="Y40" s="3" t="n"/>
      <c r="Z40" s="3" t="n"/>
      <c r="AA40" s="2" t="n"/>
      <c r="AB40" s="2" t="n"/>
      <c r="AC40" s="22" t="n"/>
      <c r="AD40" s="8">
        <f>IF(A40="","",IF(AND(U40="Zugestimmt",X40="Ja",Y40="Ja"),"Vollständig",IF(U40="Abgelehnt","Nicht genehmigt","Prüfung erforderlich")))</f>
        <v/>
      </c>
      <c r="AE40" s="24">
        <f>IF(OR(A40="",T40="",S40=""),"",IFERROR(T40-S40,0))</f>
        <v/>
      </c>
      <c r="AF40" s="24">
        <f>IF(OR(A40="",P40="",M40="",L40=""),"",IFERROR(P40/(M40-L40),0))</f>
        <v/>
      </c>
      <c r="AG40" s="8">
        <f>IF(OR(A40="",J40="",I40=""),"",IF(J40&gt;I40,"Nachmeldung prüfen","Frist prüfen"))</f>
        <v/>
      </c>
    </row>
    <row r="41" ht="32" customHeight="1">
      <c r="A41" s="2" t="n"/>
      <c r="B41" s="2" t="n"/>
      <c r="C41" s="2" t="n"/>
      <c r="D41" s="2" t="n"/>
      <c r="E41" s="2" t="n"/>
      <c r="F41" s="3" t="n"/>
      <c r="G41" s="2" t="n"/>
      <c r="H41" s="21" t="n"/>
      <c r="I41" s="22" t="n"/>
      <c r="J41" s="22" t="n"/>
      <c r="K41" s="22" t="n"/>
      <c r="L41" s="3" t="n"/>
      <c r="M41" s="3" t="n"/>
      <c r="N41" s="23" t="n"/>
      <c r="O41" s="23" t="n"/>
      <c r="P41" s="23" t="n"/>
      <c r="Q41" s="23" t="n"/>
      <c r="R41" s="26">
        <f>IF(OR(A41="",Q41="",O41="",P41=""),"",IFERROR(Q41+O41+P41,""))</f>
        <v/>
      </c>
      <c r="S41" s="23" t="n"/>
      <c r="T41" s="23" t="n"/>
      <c r="U41" s="3" t="n"/>
      <c r="V41" s="3" t="n"/>
      <c r="W41" s="11">
        <f>IF(A41="","",IFERROR(VLOOKUP(V41,'Anleitungen'!$H$5:$I$9,2,FALSE),"Unbekannt"))</f>
        <v/>
      </c>
      <c r="X41" s="3" t="n"/>
      <c r="Y41" s="3" t="n"/>
      <c r="Z41" s="3" t="n"/>
      <c r="AA41" s="2" t="n"/>
      <c r="AB41" s="2" t="n"/>
      <c r="AC41" s="22" t="n"/>
      <c r="AD41" s="11">
        <f>IF(A41="","",IF(AND(U41="Zugestimmt",X41="Ja",Y41="Ja"),"Vollständig",IF(U41="Abgelehnt","Nicht genehmigt","Prüfung erforderlich")))</f>
        <v/>
      </c>
      <c r="AE41" s="26">
        <f>IF(OR(A41="",T41="",S41=""),"",IFERROR(T41-S41,0))</f>
        <v/>
      </c>
      <c r="AF41" s="26">
        <f>IF(OR(A41="",P41="",M41="",L41=""),"",IFERROR(P41/(M41-L41),0))</f>
        <v/>
      </c>
      <c r="AG41" s="11">
        <f>IF(OR(A41="",J41="",I41=""),"",IF(J41&gt;I41,"Nachmeldung prüfen","Frist prüfen"))</f>
        <v/>
      </c>
    </row>
    <row r="42" ht="32" customHeight="1">
      <c r="A42" s="2" t="n"/>
      <c r="B42" s="2" t="n"/>
      <c r="C42" s="2" t="n"/>
      <c r="D42" s="2" t="n"/>
      <c r="E42" s="2" t="n"/>
      <c r="F42" s="3" t="n"/>
      <c r="G42" s="2" t="n"/>
      <c r="H42" s="21" t="n"/>
      <c r="I42" s="22" t="n"/>
      <c r="J42" s="22" t="n"/>
      <c r="K42" s="22" t="n"/>
      <c r="L42" s="3" t="n"/>
      <c r="M42" s="3" t="n"/>
      <c r="N42" s="23" t="n"/>
      <c r="O42" s="23" t="n"/>
      <c r="P42" s="23" t="n"/>
      <c r="Q42" s="23" t="n"/>
      <c r="R42" s="24">
        <f>IF(OR(A42="",Q42="",O42="",P42=""),"",IFERROR(Q42+O42+P42,""))</f>
        <v/>
      </c>
      <c r="S42" s="23" t="n"/>
      <c r="T42" s="23" t="n"/>
      <c r="U42" s="3" t="n"/>
      <c r="V42" s="3" t="n"/>
      <c r="W42" s="8">
        <f>IF(A42="","",IFERROR(VLOOKUP(V42,'Anleitungen'!$H$5:$I$9,2,FALSE),"Unbekannt"))</f>
        <v/>
      </c>
      <c r="X42" s="3" t="n"/>
      <c r="Y42" s="3" t="n"/>
      <c r="Z42" s="3" t="n"/>
      <c r="AA42" s="2" t="n"/>
      <c r="AB42" s="2" t="n"/>
      <c r="AC42" s="22" t="n"/>
      <c r="AD42" s="8">
        <f>IF(A42="","",IF(AND(U42="Zugestimmt",X42="Ja",Y42="Ja"),"Vollständig",IF(U42="Abgelehnt","Nicht genehmigt","Prüfung erforderlich")))</f>
        <v/>
      </c>
      <c r="AE42" s="24">
        <f>IF(OR(A42="",T42="",S42=""),"",IFERROR(T42-S42,0))</f>
        <v/>
      </c>
      <c r="AF42" s="24">
        <f>IF(OR(A42="",P42="",M42="",L42=""),"",IFERROR(P42/(M42-L42),0))</f>
        <v/>
      </c>
      <c r="AG42" s="8">
        <f>IF(OR(A42="",J42="",I42=""),"",IF(J42&gt;I42,"Nachmeldung prüfen","Frist prüfen"))</f>
        <v/>
      </c>
    </row>
    <row r="43" ht="32" customHeight="1">
      <c r="A43" s="2" t="n"/>
      <c r="B43" s="2" t="n"/>
      <c r="C43" s="2" t="n"/>
      <c r="D43" s="2" t="n"/>
      <c r="E43" s="2" t="n"/>
      <c r="F43" s="3" t="n"/>
      <c r="G43" s="2" t="n"/>
      <c r="H43" s="21" t="n"/>
      <c r="I43" s="22" t="n"/>
      <c r="J43" s="22" t="n"/>
      <c r="K43" s="22" t="n"/>
      <c r="L43" s="3" t="n"/>
      <c r="M43" s="3" t="n"/>
      <c r="N43" s="23" t="n"/>
      <c r="O43" s="23" t="n"/>
      <c r="P43" s="23" t="n"/>
      <c r="Q43" s="23" t="n"/>
      <c r="R43" s="26">
        <f>IF(OR(A43="",Q43="",O43="",P43=""),"",IFERROR(Q43+O43+P43,""))</f>
        <v/>
      </c>
      <c r="S43" s="23" t="n"/>
      <c r="T43" s="23" t="n"/>
      <c r="U43" s="3" t="n"/>
      <c r="V43" s="3" t="n"/>
      <c r="W43" s="11">
        <f>IF(A43="","",IFERROR(VLOOKUP(V43,'Anleitungen'!$H$5:$I$9,2,FALSE),"Unbekannt"))</f>
        <v/>
      </c>
      <c r="X43" s="3" t="n"/>
      <c r="Y43" s="3" t="n"/>
      <c r="Z43" s="3" t="n"/>
      <c r="AA43" s="2" t="n"/>
      <c r="AB43" s="2" t="n"/>
      <c r="AC43" s="22" t="n"/>
      <c r="AD43" s="11">
        <f>IF(A43="","",IF(AND(U43="Zugestimmt",X43="Ja",Y43="Ja"),"Vollständig",IF(U43="Abgelehnt","Nicht genehmigt","Prüfung erforderlich")))</f>
        <v/>
      </c>
      <c r="AE43" s="26">
        <f>IF(OR(A43="",T43="",S43=""),"",IFERROR(T43-S43,0))</f>
        <v/>
      </c>
      <c r="AF43" s="26">
        <f>IF(OR(A43="",P43="",M43="",L43=""),"",IFERROR(P43/(M43-L43),0))</f>
        <v/>
      </c>
      <c r="AG43" s="11">
        <f>IF(OR(A43="",J43="",I43=""),"",IF(J43&gt;I43,"Nachmeldung prüfen","Frist prüfen"))</f>
        <v/>
      </c>
    </row>
    <row r="44" ht="32" customHeight="1">
      <c r="A44" s="2" t="n"/>
      <c r="B44" s="2" t="n"/>
      <c r="C44" s="2" t="n"/>
      <c r="D44" s="2" t="n"/>
      <c r="E44" s="2" t="n"/>
      <c r="F44" s="3" t="n"/>
      <c r="G44" s="2" t="n"/>
      <c r="H44" s="21" t="n"/>
      <c r="I44" s="22" t="n"/>
      <c r="J44" s="22" t="n"/>
      <c r="K44" s="22" t="n"/>
      <c r="L44" s="3" t="n"/>
      <c r="M44" s="3" t="n"/>
      <c r="N44" s="23" t="n"/>
      <c r="O44" s="23" t="n"/>
      <c r="P44" s="23" t="n"/>
      <c r="Q44" s="23" t="n"/>
      <c r="R44" s="24">
        <f>IF(OR(A44="",Q44="",O44="",P44=""),"",IFERROR(Q44+O44+P44,""))</f>
        <v/>
      </c>
      <c r="S44" s="23" t="n"/>
      <c r="T44" s="23" t="n"/>
      <c r="U44" s="3" t="n"/>
      <c r="V44" s="3" t="n"/>
      <c r="W44" s="8">
        <f>IF(A44="","",IFERROR(VLOOKUP(V44,'Anleitungen'!$H$5:$I$9,2,FALSE),"Unbekannt"))</f>
        <v/>
      </c>
      <c r="X44" s="3" t="n"/>
      <c r="Y44" s="3" t="n"/>
      <c r="Z44" s="3" t="n"/>
      <c r="AA44" s="2" t="n"/>
      <c r="AB44" s="2" t="n"/>
      <c r="AC44" s="22" t="n"/>
      <c r="AD44" s="8">
        <f>IF(A44="","",IF(AND(U44="Zugestimmt",X44="Ja",Y44="Ja"),"Vollständig",IF(U44="Abgelehnt","Nicht genehmigt","Prüfung erforderlich")))</f>
        <v/>
      </c>
      <c r="AE44" s="24">
        <f>IF(OR(A44="",T44="",S44=""),"",IFERROR(T44-S44,0))</f>
        <v/>
      </c>
      <c r="AF44" s="24">
        <f>IF(OR(A44="",P44="",M44="",L44=""),"",IFERROR(P44/(M44-L44),0))</f>
        <v/>
      </c>
      <c r="AG44" s="8">
        <f>IF(OR(A44="",J44="",I44=""),"",IF(J44&gt;I44,"Nachmeldung prüfen","Frist prüfen"))</f>
        <v/>
      </c>
    </row>
    <row r="45" ht="32" customHeight="1">
      <c r="A45" s="2" t="n"/>
      <c r="B45" s="2" t="n"/>
      <c r="C45" s="2" t="n"/>
      <c r="D45" s="2" t="n"/>
      <c r="E45" s="2" t="n"/>
      <c r="F45" s="3" t="n"/>
      <c r="G45" s="2" t="n"/>
      <c r="H45" s="21" t="n"/>
      <c r="I45" s="22" t="n"/>
      <c r="J45" s="22" t="n"/>
      <c r="K45" s="22" t="n"/>
      <c r="L45" s="3" t="n"/>
      <c r="M45" s="3" t="n"/>
      <c r="N45" s="23" t="n"/>
      <c r="O45" s="23" t="n"/>
      <c r="P45" s="23" t="n"/>
      <c r="Q45" s="23" t="n"/>
      <c r="R45" s="26">
        <f>IF(OR(A45="",Q45="",O45="",P45=""),"",IFERROR(Q45+O45+P45,""))</f>
        <v/>
      </c>
      <c r="S45" s="23" t="n"/>
      <c r="T45" s="23" t="n"/>
      <c r="U45" s="3" t="n"/>
      <c r="V45" s="3" t="n"/>
      <c r="W45" s="11">
        <f>IF(A45="","",IFERROR(VLOOKUP(V45,'Anleitungen'!$H$5:$I$9,2,FALSE),"Unbekannt"))</f>
        <v/>
      </c>
      <c r="X45" s="3" t="n"/>
      <c r="Y45" s="3" t="n"/>
      <c r="Z45" s="3" t="n"/>
      <c r="AA45" s="2" t="n"/>
      <c r="AB45" s="2" t="n"/>
      <c r="AC45" s="22" t="n"/>
      <c r="AD45" s="11">
        <f>IF(A45="","",IF(AND(U45="Zugestimmt",X45="Ja",Y45="Ja"),"Vollständig",IF(U45="Abgelehnt","Nicht genehmigt","Prüfung erforderlich")))</f>
        <v/>
      </c>
      <c r="AE45" s="26">
        <f>IF(OR(A45="",T45="",S45=""),"",IFERROR(T45-S45,0))</f>
        <v/>
      </c>
      <c r="AF45" s="26">
        <f>IF(OR(A45="",P45="",M45="",L45=""),"",IFERROR(P45/(M45-L45),0))</f>
        <v/>
      </c>
      <c r="AG45" s="11">
        <f>IF(OR(A45="",J45="",I45=""),"",IF(J45&gt;I45,"Nachmeldung prüfen","Frist prüfen"))</f>
        <v/>
      </c>
    </row>
    <row r="46" ht="32" customHeight="1">
      <c r="A46" s="2" t="n"/>
      <c r="B46" s="2" t="n"/>
      <c r="C46" s="2" t="n"/>
      <c r="D46" s="2" t="n"/>
      <c r="E46" s="2" t="n"/>
      <c r="F46" s="3" t="n"/>
      <c r="G46" s="2" t="n"/>
      <c r="H46" s="21" t="n"/>
      <c r="I46" s="22" t="n"/>
      <c r="J46" s="22" t="n"/>
      <c r="K46" s="22" t="n"/>
      <c r="L46" s="3" t="n"/>
      <c r="M46" s="3" t="n"/>
      <c r="N46" s="23" t="n"/>
      <c r="O46" s="23" t="n"/>
      <c r="P46" s="23" t="n"/>
      <c r="Q46" s="23" t="n"/>
      <c r="R46" s="24">
        <f>IF(OR(A46="",Q46="",O46="",P46=""),"",IFERROR(Q46+O46+P46,""))</f>
        <v/>
      </c>
      <c r="S46" s="23" t="n"/>
      <c r="T46" s="23" t="n"/>
      <c r="U46" s="3" t="n"/>
      <c r="V46" s="3" t="n"/>
      <c r="W46" s="8">
        <f>IF(A46="","",IFERROR(VLOOKUP(V46,'Anleitungen'!$H$5:$I$9,2,FALSE),"Unbekannt"))</f>
        <v/>
      </c>
      <c r="X46" s="3" t="n"/>
      <c r="Y46" s="3" t="n"/>
      <c r="Z46" s="3" t="n"/>
      <c r="AA46" s="2" t="n"/>
      <c r="AB46" s="2" t="n"/>
      <c r="AC46" s="22" t="n"/>
      <c r="AD46" s="8">
        <f>IF(A46="","",IF(AND(U46="Zugestimmt",X46="Ja",Y46="Ja"),"Vollständig",IF(U46="Abgelehnt","Nicht genehmigt","Prüfung erforderlich")))</f>
        <v/>
      </c>
      <c r="AE46" s="24">
        <f>IF(OR(A46="",T46="",S46=""),"",IFERROR(T46-S46,0))</f>
        <v/>
      </c>
      <c r="AF46" s="24">
        <f>IF(OR(A46="",P46="",M46="",L46=""),"",IFERROR(P46/(M46-L46),0))</f>
        <v/>
      </c>
      <c r="AG46" s="8">
        <f>IF(OR(A46="",J46="",I46=""),"",IF(J46&gt;I46,"Nachmeldung prüfen","Frist prüfen"))</f>
        <v/>
      </c>
    </row>
    <row r="47" ht="32" customHeight="1">
      <c r="A47" s="2" t="n"/>
      <c r="B47" s="2" t="n"/>
      <c r="C47" s="2" t="n"/>
      <c r="D47" s="2" t="n"/>
      <c r="E47" s="2" t="n"/>
      <c r="F47" s="3" t="n"/>
      <c r="G47" s="2" t="n"/>
      <c r="H47" s="21" t="n"/>
      <c r="I47" s="22" t="n"/>
      <c r="J47" s="22" t="n"/>
      <c r="K47" s="22" t="n"/>
      <c r="L47" s="3" t="n"/>
      <c r="M47" s="3" t="n"/>
      <c r="N47" s="23" t="n"/>
      <c r="O47" s="23" t="n"/>
      <c r="P47" s="23" t="n"/>
      <c r="Q47" s="23" t="n"/>
      <c r="R47" s="26">
        <f>IF(OR(A47="",Q47="",O47="",P47=""),"",IFERROR(Q47+O47+P47,""))</f>
        <v/>
      </c>
      <c r="S47" s="23" t="n"/>
      <c r="T47" s="23" t="n"/>
      <c r="U47" s="3" t="n"/>
      <c r="V47" s="3" t="n"/>
      <c r="W47" s="11">
        <f>IF(A47="","",IFERROR(VLOOKUP(V47,'Anleitungen'!$H$5:$I$9,2,FALSE),"Unbekannt"))</f>
        <v/>
      </c>
      <c r="X47" s="3" t="n"/>
      <c r="Y47" s="3" t="n"/>
      <c r="Z47" s="3" t="n"/>
      <c r="AA47" s="2" t="n"/>
      <c r="AB47" s="2" t="n"/>
      <c r="AC47" s="22" t="n"/>
      <c r="AD47" s="11">
        <f>IF(A47="","",IF(AND(U47="Zugestimmt",X47="Ja",Y47="Ja"),"Vollständig",IF(U47="Abgelehnt","Nicht genehmigt","Prüfung erforderlich")))</f>
        <v/>
      </c>
      <c r="AE47" s="26">
        <f>IF(OR(A47="",T47="",S47=""),"",IFERROR(T47-S47,0))</f>
        <v/>
      </c>
      <c r="AF47" s="26">
        <f>IF(OR(A47="",P47="",M47="",L47=""),"",IFERROR(P47/(M47-L47),0))</f>
        <v/>
      </c>
      <c r="AG47" s="11">
        <f>IF(OR(A47="",J47="",I47=""),"",IF(J47&gt;I47,"Nachmeldung prüfen","Frist prüfen"))</f>
        <v/>
      </c>
    </row>
    <row r="48" ht="32" customHeight="1">
      <c r="A48" s="2" t="n"/>
      <c r="B48" s="2" t="n"/>
      <c r="C48" s="2" t="n"/>
      <c r="D48" s="2" t="n"/>
      <c r="E48" s="2" t="n"/>
      <c r="F48" s="3" t="n"/>
      <c r="G48" s="2" t="n"/>
      <c r="H48" s="21" t="n"/>
      <c r="I48" s="22" t="n"/>
      <c r="J48" s="22" t="n"/>
      <c r="K48" s="22" t="n"/>
      <c r="L48" s="3" t="n"/>
      <c r="M48" s="3" t="n"/>
      <c r="N48" s="23" t="n"/>
      <c r="O48" s="23" t="n"/>
      <c r="P48" s="23" t="n"/>
      <c r="Q48" s="23" t="n"/>
      <c r="R48" s="24">
        <f>IF(OR(A48="",Q48="",O48="",P48=""),"",IFERROR(Q48+O48+P48,""))</f>
        <v/>
      </c>
      <c r="S48" s="23" t="n"/>
      <c r="T48" s="23" t="n"/>
      <c r="U48" s="3" t="n"/>
      <c r="V48" s="3" t="n"/>
      <c r="W48" s="8">
        <f>IF(A48="","",IFERROR(VLOOKUP(V48,'Anleitungen'!$H$5:$I$9,2,FALSE),"Unbekannt"))</f>
        <v/>
      </c>
      <c r="X48" s="3" t="n"/>
      <c r="Y48" s="3" t="n"/>
      <c r="Z48" s="3" t="n"/>
      <c r="AA48" s="2" t="n"/>
      <c r="AB48" s="2" t="n"/>
      <c r="AC48" s="22" t="n"/>
      <c r="AD48" s="8">
        <f>IF(A48="","",IF(AND(U48="Zugestimmt",X48="Ja",Y48="Ja"),"Vollständig",IF(U48="Abgelehnt","Nicht genehmigt","Prüfung erforderlich")))</f>
        <v/>
      </c>
      <c r="AE48" s="24">
        <f>IF(OR(A48="",T48="",S48=""),"",IFERROR(T48-S48,0))</f>
        <v/>
      </c>
      <c r="AF48" s="24">
        <f>IF(OR(A48="",P48="",M48="",L48=""),"",IFERROR(P48/(M48-L48),0))</f>
        <v/>
      </c>
      <c r="AG48" s="8">
        <f>IF(OR(A48="",J48="",I48=""),"",IF(J48&gt;I48,"Nachmeldung prüfen","Frist prüfen"))</f>
        <v/>
      </c>
    </row>
    <row r="49" ht="32" customHeight="1">
      <c r="A49" s="2" t="n"/>
      <c r="B49" s="2" t="n"/>
      <c r="C49" s="2" t="n"/>
      <c r="D49" s="2" t="n"/>
      <c r="E49" s="2" t="n"/>
      <c r="F49" s="3" t="n"/>
      <c r="G49" s="2" t="n"/>
      <c r="H49" s="21" t="n"/>
      <c r="I49" s="22" t="n"/>
      <c r="J49" s="22" t="n"/>
      <c r="K49" s="22" t="n"/>
      <c r="L49" s="3" t="n"/>
      <c r="M49" s="3" t="n"/>
      <c r="N49" s="23" t="n"/>
      <c r="O49" s="23" t="n"/>
      <c r="P49" s="23" t="n"/>
      <c r="Q49" s="23" t="n"/>
      <c r="R49" s="26">
        <f>IF(OR(A49="",Q49="",O49="",P49=""),"",IFERROR(Q49+O49+P49,""))</f>
        <v/>
      </c>
      <c r="S49" s="23" t="n"/>
      <c r="T49" s="23" t="n"/>
      <c r="U49" s="3" t="n"/>
      <c r="V49" s="3" t="n"/>
      <c r="W49" s="11">
        <f>IF(A49="","",IFERROR(VLOOKUP(V49,'Anleitungen'!$H$5:$I$9,2,FALSE),"Unbekannt"))</f>
        <v/>
      </c>
      <c r="X49" s="3" t="n"/>
      <c r="Y49" s="3" t="n"/>
      <c r="Z49" s="3" t="n"/>
      <c r="AA49" s="2" t="n"/>
      <c r="AB49" s="2" t="n"/>
      <c r="AC49" s="22" t="n"/>
      <c r="AD49" s="11">
        <f>IF(A49="","",IF(AND(U49="Zugestimmt",X49="Ja",Y49="Ja"),"Vollständig",IF(U49="Abgelehnt","Nicht genehmigt","Prüfung erforderlich")))</f>
        <v/>
      </c>
      <c r="AE49" s="26">
        <f>IF(OR(A49="",T49="",S49=""),"",IFERROR(T49-S49,0))</f>
        <v/>
      </c>
      <c r="AF49" s="26">
        <f>IF(OR(A49="",P49="",M49="",L49=""),"",IFERROR(P49/(M49-L49),0))</f>
        <v/>
      </c>
      <c r="AG49" s="11">
        <f>IF(OR(A49="",J49="",I49=""),"",IF(J49&gt;I49,"Nachmeldung prüfen","Frist prüfen"))</f>
        <v/>
      </c>
    </row>
    <row r="50" ht="32" customHeight="1">
      <c r="A50" s="2" t="n"/>
      <c r="B50" s="2" t="n"/>
      <c r="C50" s="2" t="n"/>
      <c r="D50" s="2" t="n"/>
      <c r="E50" s="2" t="n"/>
      <c r="F50" s="3" t="n"/>
      <c r="G50" s="2" t="n"/>
      <c r="H50" s="21" t="n"/>
      <c r="I50" s="22" t="n"/>
      <c r="J50" s="22" t="n"/>
      <c r="K50" s="22" t="n"/>
      <c r="L50" s="3" t="n"/>
      <c r="M50" s="3" t="n"/>
      <c r="N50" s="23" t="n"/>
      <c r="O50" s="23" t="n"/>
      <c r="P50" s="23" t="n"/>
      <c r="Q50" s="23" t="n"/>
      <c r="R50" s="24">
        <f>IF(OR(A50="",Q50="",O50="",P50=""),"",IFERROR(Q50+O50+P50,""))</f>
        <v/>
      </c>
      <c r="S50" s="23" t="n"/>
      <c r="T50" s="23" t="n"/>
      <c r="U50" s="3" t="n"/>
      <c r="V50" s="3" t="n"/>
      <c r="W50" s="8">
        <f>IF(A50="","",IFERROR(VLOOKUP(V50,'Anleitungen'!$H$5:$I$9,2,FALSE),"Unbekannt"))</f>
        <v/>
      </c>
      <c r="X50" s="3" t="n"/>
      <c r="Y50" s="3" t="n"/>
      <c r="Z50" s="3" t="n"/>
      <c r="AA50" s="2" t="n"/>
      <c r="AB50" s="2" t="n"/>
      <c r="AC50" s="22" t="n"/>
      <c r="AD50" s="8">
        <f>IF(A50="","",IF(AND(U50="Zugestimmt",X50="Ja",Y50="Ja"),"Vollständig",IF(U50="Abgelehnt","Nicht genehmigt","Prüfung erforderlich")))</f>
        <v/>
      </c>
      <c r="AE50" s="24">
        <f>IF(OR(A50="",T50="",S50=""),"",IFERROR(T50-S50,0))</f>
        <v/>
      </c>
      <c r="AF50" s="24">
        <f>IF(OR(A50="",P50="",M50="",L50=""),"",IFERROR(P50/(M50-L50),0))</f>
        <v/>
      </c>
      <c r="AG50" s="8">
        <f>IF(OR(A50="",J50="",I50=""),"",IF(J50&gt;I50,"Nachmeldung prüfen","Frist prüfen"))</f>
        <v/>
      </c>
    </row>
    <row r="51" ht="32" customHeight="1">
      <c r="A51" s="2" t="n"/>
      <c r="B51" s="2" t="n"/>
      <c r="C51" s="2" t="n"/>
      <c r="D51" s="2" t="n"/>
      <c r="E51" s="2" t="n"/>
      <c r="F51" s="3" t="n"/>
      <c r="G51" s="2" t="n"/>
      <c r="H51" s="21" t="n"/>
      <c r="I51" s="22" t="n"/>
      <c r="J51" s="22" t="n"/>
      <c r="K51" s="22" t="n"/>
      <c r="L51" s="3" t="n"/>
      <c r="M51" s="3" t="n"/>
      <c r="N51" s="23" t="n"/>
      <c r="O51" s="23" t="n"/>
      <c r="P51" s="23" t="n"/>
      <c r="Q51" s="23" t="n"/>
      <c r="R51" s="26">
        <f>IF(OR(A51="",Q51="",O51="",P51=""),"",IFERROR(Q51+O51+P51,""))</f>
        <v/>
      </c>
      <c r="S51" s="23" t="n"/>
      <c r="T51" s="23" t="n"/>
      <c r="U51" s="3" t="n"/>
      <c r="V51" s="3" t="n"/>
      <c r="W51" s="11">
        <f>IF(A51="","",IFERROR(VLOOKUP(V51,'Anleitungen'!$H$5:$I$9,2,FALSE),"Unbekannt"))</f>
        <v/>
      </c>
      <c r="X51" s="3" t="n"/>
      <c r="Y51" s="3" t="n"/>
      <c r="Z51" s="3" t="n"/>
      <c r="AA51" s="2" t="n"/>
      <c r="AB51" s="2" t="n"/>
      <c r="AC51" s="22" t="n"/>
      <c r="AD51" s="11">
        <f>IF(A51="","",IF(AND(U51="Zugestimmt",X51="Ja",Y51="Ja"),"Vollständig",IF(U51="Abgelehnt","Nicht genehmigt","Prüfung erforderlich")))</f>
        <v/>
      </c>
      <c r="AE51" s="26">
        <f>IF(OR(A51="",T51="",S51=""),"",IFERROR(T51-S51,0))</f>
        <v/>
      </c>
      <c r="AF51" s="26">
        <f>IF(OR(A51="",P51="",M51="",L51=""),"",IFERROR(P51/(M51-L51),0))</f>
        <v/>
      </c>
      <c r="AG51" s="11">
        <f>IF(OR(A51="",J51="",I51=""),"",IF(J51&gt;I51,"Nachmeldung prüfen","Frist prüfen"))</f>
        <v/>
      </c>
    </row>
    <row r="52" ht="32" customHeight="1">
      <c r="A52" s="2" t="n"/>
      <c r="B52" s="2" t="n"/>
      <c r="C52" s="2" t="n"/>
      <c r="D52" s="2" t="n"/>
      <c r="E52" s="2" t="n"/>
      <c r="F52" s="3" t="n"/>
      <c r="G52" s="2" t="n"/>
      <c r="H52" s="21" t="n"/>
      <c r="I52" s="22" t="n"/>
      <c r="J52" s="22" t="n"/>
      <c r="K52" s="22" t="n"/>
      <c r="L52" s="3" t="n"/>
      <c r="M52" s="3" t="n"/>
      <c r="N52" s="23" t="n"/>
      <c r="O52" s="23" t="n"/>
      <c r="P52" s="23" t="n"/>
      <c r="Q52" s="23" t="n"/>
      <c r="R52" s="24">
        <f>IF(OR(A52="",Q52="",O52="",P52=""),"",IFERROR(Q52+O52+P52,""))</f>
        <v/>
      </c>
      <c r="S52" s="23" t="n"/>
      <c r="T52" s="23" t="n"/>
      <c r="U52" s="3" t="n"/>
      <c r="V52" s="3" t="n"/>
      <c r="W52" s="8">
        <f>IF(A52="","",IFERROR(VLOOKUP(V52,'Anleitungen'!$H$5:$I$9,2,FALSE),"Unbekannt"))</f>
        <v/>
      </c>
      <c r="X52" s="3" t="n"/>
      <c r="Y52" s="3" t="n"/>
      <c r="Z52" s="3" t="n"/>
      <c r="AA52" s="2" t="n"/>
      <c r="AB52" s="2" t="n"/>
      <c r="AC52" s="22" t="n"/>
      <c r="AD52" s="8">
        <f>IF(A52="","",IF(AND(U52="Zugestimmt",X52="Ja",Y52="Ja"),"Vollständig",IF(U52="Abgelehnt","Nicht genehmigt","Prüfung erforderlich")))</f>
        <v/>
      </c>
      <c r="AE52" s="24">
        <f>IF(OR(A52="",T52="",S52=""),"",IFERROR(T52-S52,0))</f>
        <v/>
      </c>
      <c r="AF52" s="24">
        <f>IF(OR(A52="",P52="",M52="",L52=""),"",IFERROR(P52/(M52-L52),0))</f>
        <v/>
      </c>
      <c r="AG52" s="8">
        <f>IF(OR(A52="",J52="",I52=""),"",IF(J52&gt;I52,"Nachmeldung prüfen","Frist prüfen"))</f>
        <v/>
      </c>
    </row>
    <row r="53" ht="32" customHeight="1">
      <c r="A53" s="2" t="n"/>
      <c r="B53" s="2" t="n"/>
      <c r="C53" s="2" t="n"/>
      <c r="D53" s="2" t="n"/>
      <c r="E53" s="2" t="n"/>
      <c r="F53" s="3" t="n"/>
      <c r="G53" s="2" t="n"/>
      <c r="H53" s="21" t="n"/>
      <c r="I53" s="22" t="n"/>
      <c r="J53" s="22" t="n"/>
      <c r="K53" s="22" t="n"/>
      <c r="L53" s="3" t="n"/>
      <c r="M53" s="3" t="n"/>
      <c r="N53" s="23" t="n"/>
      <c r="O53" s="23" t="n"/>
      <c r="P53" s="23" t="n"/>
      <c r="Q53" s="23" t="n"/>
      <c r="R53" s="26">
        <f>IF(OR(A53="",Q53="",O53="",P53=""),"",IFERROR(Q53+O53+P53,""))</f>
        <v/>
      </c>
      <c r="S53" s="23" t="n"/>
      <c r="T53" s="23" t="n"/>
      <c r="U53" s="3" t="n"/>
      <c r="V53" s="3" t="n"/>
      <c r="W53" s="11">
        <f>IF(A53="","",IFERROR(VLOOKUP(V53,'Anleitungen'!$H$5:$I$9,2,FALSE),"Unbekannt"))</f>
        <v/>
      </c>
      <c r="X53" s="3" t="n"/>
      <c r="Y53" s="3" t="n"/>
      <c r="Z53" s="3" t="n"/>
      <c r="AA53" s="2" t="n"/>
      <c r="AB53" s="2" t="n"/>
      <c r="AC53" s="22" t="n"/>
      <c r="AD53" s="11">
        <f>IF(A53="","",IF(AND(U53="Zugestimmt",X53="Ja",Y53="Ja"),"Vollständig",IF(U53="Abgelehnt","Nicht genehmigt","Prüfung erforderlich")))</f>
        <v/>
      </c>
      <c r="AE53" s="26">
        <f>IF(OR(A53="",T53="",S53=""),"",IFERROR(T53-S53,0))</f>
        <v/>
      </c>
      <c r="AF53" s="26">
        <f>IF(OR(A53="",P53="",M53="",L53=""),"",IFERROR(P53/(M53-L53),0))</f>
        <v/>
      </c>
      <c r="AG53" s="11">
        <f>IF(OR(A53="",J53="",I53=""),"",IF(J53&gt;I53,"Nachmeldung prüfen","Frist prüfen"))</f>
        <v/>
      </c>
    </row>
    <row r="54" ht="32" customHeight="1">
      <c r="A54" s="2" t="n"/>
      <c r="B54" s="2" t="n"/>
      <c r="C54" s="2" t="n"/>
      <c r="D54" s="2" t="n"/>
      <c r="E54" s="2" t="n"/>
      <c r="F54" s="3" t="n"/>
      <c r="G54" s="2" t="n"/>
      <c r="H54" s="21" t="n"/>
      <c r="I54" s="22" t="n"/>
      <c r="J54" s="22" t="n"/>
      <c r="K54" s="22" t="n"/>
      <c r="L54" s="3" t="n"/>
      <c r="M54" s="3" t="n"/>
      <c r="N54" s="23" t="n"/>
      <c r="O54" s="23" t="n"/>
      <c r="P54" s="23" t="n"/>
      <c r="Q54" s="23" t="n"/>
      <c r="R54" s="24">
        <f>IF(OR(A54="",Q54="",O54="",P54=""),"",IFERROR(Q54+O54+P54,""))</f>
        <v/>
      </c>
      <c r="S54" s="23" t="n"/>
      <c r="T54" s="23" t="n"/>
      <c r="U54" s="3" t="n"/>
      <c r="V54" s="3" t="n"/>
      <c r="W54" s="8">
        <f>IF(A54="","",IFERROR(VLOOKUP(V54,'Anleitungen'!$H$5:$I$9,2,FALSE),"Unbekannt"))</f>
        <v/>
      </c>
      <c r="X54" s="3" t="n"/>
      <c r="Y54" s="3" t="n"/>
      <c r="Z54" s="3" t="n"/>
      <c r="AA54" s="2" t="n"/>
      <c r="AB54" s="2" t="n"/>
      <c r="AC54" s="22" t="n"/>
      <c r="AD54" s="8">
        <f>IF(A54="","",IF(AND(U54="Zugestimmt",X54="Ja",Y54="Ja"),"Vollständig",IF(U54="Abgelehnt","Nicht genehmigt","Prüfung erforderlich")))</f>
        <v/>
      </c>
      <c r="AE54" s="24">
        <f>IF(OR(A54="",T54="",S54=""),"",IFERROR(T54-S54,0))</f>
        <v/>
      </c>
      <c r="AF54" s="24">
        <f>IF(OR(A54="",P54="",M54="",L54=""),"",IFERROR(P54/(M54-L54),0))</f>
        <v/>
      </c>
      <c r="AG54" s="8">
        <f>IF(OR(A54="",J54="",I54=""),"",IF(J54&gt;I54,"Nachmeldung prüfen","Frist prüfen"))</f>
        <v/>
      </c>
    </row>
    <row r="55" ht="32" customHeight="1">
      <c r="A55" s="2" t="n"/>
      <c r="B55" s="2" t="n"/>
      <c r="C55" s="2" t="n"/>
      <c r="D55" s="2" t="n"/>
      <c r="E55" s="2" t="n"/>
      <c r="F55" s="3" t="n"/>
      <c r="G55" s="2" t="n"/>
      <c r="H55" s="21" t="n"/>
      <c r="I55" s="22" t="n"/>
      <c r="J55" s="22" t="n"/>
      <c r="K55" s="22" t="n"/>
      <c r="L55" s="3" t="n"/>
      <c r="M55" s="3" t="n"/>
      <c r="N55" s="23" t="n"/>
      <c r="O55" s="23" t="n"/>
      <c r="P55" s="23" t="n"/>
      <c r="Q55" s="23" t="n"/>
      <c r="R55" s="26">
        <f>IF(OR(A55="",Q55="",O55="",P55=""),"",IFERROR(Q55+O55+P55,""))</f>
        <v/>
      </c>
      <c r="S55" s="23" t="n"/>
      <c r="T55" s="23" t="n"/>
      <c r="U55" s="3" t="n"/>
      <c r="V55" s="3" t="n"/>
      <c r="W55" s="11">
        <f>IF(A55="","",IFERROR(VLOOKUP(V55,'Anleitungen'!$H$5:$I$9,2,FALSE),"Unbekannt"))</f>
        <v/>
      </c>
      <c r="X55" s="3" t="n"/>
      <c r="Y55" s="3" t="n"/>
      <c r="Z55" s="3" t="n"/>
      <c r="AA55" s="2" t="n"/>
      <c r="AB55" s="2" t="n"/>
      <c r="AC55" s="22" t="n"/>
      <c r="AD55" s="11">
        <f>IF(A55="","",IF(AND(U55="Zugestimmt",X55="Ja",Y55="Ja"),"Vollständig",IF(U55="Abgelehnt","Nicht genehmigt","Prüfung erforderlich")))</f>
        <v/>
      </c>
      <c r="AE55" s="26">
        <f>IF(OR(A55="",T55="",S55=""),"",IFERROR(T55-S55,0))</f>
        <v/>
      </c>
      <c r="AF55" s="26">
        <f>IF(OR(A55="",P55="",M55="",L55=""),"",IFERROR(P55/(M55-L55),0))</f>
        <v/>
      </c>
      <c r="AG55" s="11">
        <f>IF(OR(A55="",J55="",I55=""),"",IF(J55&gt;I55,"Nachmeldung prüfen","Frist prüfen"))</f>
        <v/>
      </c>
    </row>
    <row r="56" ht="32" customHeight="1">
      <c r="A56" s="2" t="n"/>
      <c r="B56" s="2" t="n"/>
      <c r="C56" s="2" t="n"/>
      <c r="D56" s="2" t="n"/>
      <c r="E56" s="2" t="n"/>
      <c r="F56" s="3" t="n"/>
      <c r="G56" s="2" t="n"/>
      <c r="H56" s="21" t="n"/>
      <c r="I56" s="22" t="n"/>
      <c r="J56" s="22" t="n"/>
      <c r="K56" s="22" t="n"/>
      <c r="L56" s="3" t="n"/>
      <c r="M56" s="3" t="n"/>
      <c r="N56" s="23" t="n"/>
      <c r="O56" s="23" t="n"/>
      <c r="P56" s="23" t="n"/>
      <c r="Q56" s="23" t="n"/>
      <c r="R56" s="24">
        <f>IF(OR(A56="",Q56="",O56="",P56=""),"",IFERROR(Q56+O56+P56,""))</f>
        <v/>
      </c>
      <c r="S56" s="23" t="n"/>
      <c r="T56" s="23" t="n"/>
      <c r="U56" s="3" t="n"/>
      <c r="V56" s="3" t="n"/>
      <c r="W56" s="8">
        <f>IF(A56="","",IFERROR(VLOOKUP(V56,'Anleitungen'!$H$5:$I$9,2,FALSE),"Unbekannt"))</f>
        <v/>
      </c>
      <c r="X56" s="3" t="n"/>
      <c r="Y56" s="3" t="n"/>
      <c r="Z56" s="3" t="n"/>
      <c r="AA56" s="2" t="n"/>
      <c r="AB56" s="2" t="n"/>
      <c r="AC56" s="22" t="n"/>
      <c r="AD56" s="8">
        <f>IF(A56="","",IF(AND(U56="Zugestimmt",X56="Ja",Y56="Ja"),"Vollständig",IF(U56="Abgelehnt","Nicht genehmigt","Prüfung erforderlich")))</f>
        <v/>
      </c>
      <c r="AE56" s="24">
        <f>IF(OR(A56="",T56="",S56=""),"",IFERROR(T56-S56,0))</f>
        <v/>
      </c>
      <c r="AF56" s="24">
        <f>IF(OR(A56="",P56="",M56="",L56=""),"",IFERROR(P56/(M56-L56),0))</f>
        <v/>
      </c>
      <c r="AG56" s="8">
        <f>IF(OR(A56="",J56="",I56=""),"",IF(J56&gt;I56,"Nachmeldung prüfen","Frist prüfen"))</f>
        <v/>
      </c>
    </row>
    <row r="57" ht="32" customHeight="1">
      <c r="A57" s="2" t="n"/>
      <c r="B57" s="2" t="n"/>
      <c r="C57" s="2" t="n"/>
      <c r="D57" s="2" t="n"/>
      <c r="E57" s="2" t="n"/>
      <c r="F57" s="3" t="n"/>
      <c r="G57" s="2" t="n"/>
      <c r="H57" s="21" t="n"/>
      <c r="I57" s="22" t="n"/>
      <c r="J57" s="22" t="n"/>
      <c r="K57" s="22" t="n"/>
      <c r="L57" s="3" t="n"/>
      <c r="M57" s="3" t="n"/>
      <c r="N57" s="23" t="n"/>
      <c r="O57" s="23" t="n"/>
      <c r="P57" s="23" t="n"/>
      <c r="Q57" s="23" t="n"/>
      <c r="R57" s="26">
        <f>IF(OR(A57="",Q57="",O57="",P57=""),"",IFERROR(Q57+O57+P57,""))</f>
        <v/>
      </c>
      <c r="S57" s="23" t="n"/>
      <c r="T57" s="23" t="n"/>
      <c r="U57" s="3" t="n"/>
      <c r="V57" s="3" t="n"/>
      <c r="W57" s="11">
        <f>IF(A57="","",IFERROR(VLOOKUP(V57,'Anleitungen'!$H$5:$I$9,2,FALSE),"Unbekannt"))</f>
        <v/>
      </c>
      <c r="X57" s="3" t="n"/>
      <c r="Y57" s="3" t="n"/>
      <c r="Z57" s="3" t="n"/>
      <c r="AA57" s="2" t="n"/>
      <c r="AB57" s="2" t="n"/>
      <c r="AC57" s="22" t="n"/>
      <c r="AD57" s="11">
        <f>IF(A57="","",IF(AND(U57="Zugestimmt",X57="Ja",Y57="Ja"),"Vollständig",IF(U57="Abgelehnt","Nicht genehmigt","Prüfung erforderlich")))</f>
        <v/>
      </c>
      <c r="AE57" s="26">
        <f>IF(OR(A57="",T57="",S57=""),"",IFERROR(T57-S57,0))</f>
        <v/>
      </c>
      <c r="AF57" s="26">
        <f>IF(OR(A57="",P57="",M57="",L57=""),"",IFERROR(P57/(M57-L57),0))</f>
        <v/>
      </c>
      <c r="AG57" s="11">
        <f>IF(OR(A57="",J57="",I57=""),"",IF(J57&gt;I57,"Nachmeldung prüfen","Frist prüfen"))</f>
        <v/>
      </c>
    </row>
    <row r="58" ht="32" customHeight="1">
      <c r="A58" s="2" t="n"/>
      <c r="B58" s="2" t="n"/>
      <c r="C58" s="2" t="n"/>
      <c r="D58" s="2" t="n"/>
      <c r="E58" s="2" t="n"/>
      <c r="F58" s="3" t="n"/>
      <c r="G58" s="2" t="n"/>
      <c r="H58" s="21" t="n"/>
      <c r="I58" s="22" t="n"/>
      <c r="J58" s="22" t="n"/>
      <c r="K58" s="22" t="n"/>
      <c r="L58" s="3" t="n"/>
      <c r="M58" s="3" t="n"/>
      <c r="N58" s="23" t="n"/>
      <c r="O58" s="23" t="n"/>
      <c r="P58" s="23" t="n"/>
      <c r="Q58" s="23" t="n"/>
      <c r="R58" s="24">
        <f>IF(OR(A58="",Q58="",O58="",P58=""),"",IFERROR(Q58+O58+P58,""))</f>
        <v/>
      </c>
      <c r="S58" s="23" t="n"/>
      <c r="T58" s="23" t="n"/>
      <c r="U58" s="3" t="n"/>
      <c r="V58" s="3" t="n"/>
      <c r="W58" s="8">
        <f>IF(A58="","",IFERROR(VLOOKUP(V58,'Anleitungen'!$H$5:$I$9,2,FALSE),"Unbekannt"))</f>
        <v/>
      </c>
      <c r="X58" s="3" t="n"/>
      <c r="Y58" s="3" t="n"/>
      <c r="Z58" s="3" t="n"/>
      <c r="AA58" s="2" t="n"/>
      <c r="AB58" s="2" t="n"/>
      <c r="AC58" s="22" t="n"/>
      <c r="AD58" s="8">
        <f>IF(A58="","",IF(AND(U58="Zugestimmt",X58="Ja",Y58="Ja"),"Vollständig",IF(U58="Abgelehnt","Nicht genehmigt","Prüfung erforderlich")))</f>
        <v/>
      </c>
      <c r="AE58" s="24">
        <f>IF(OR(A58="",T58="",S58=""),"",IFERROR(T58-S58,0))</f>
        <v/>
      </c>
      <c r="AF58" s="24">
        <f>IF(OR(A58="",P58="",M58="",L58=""),"",IFERROR(P58/(M58-L58),0))</f>
        <v/>
      </c>
      <c r="AG58" s="8">
        <f>IF(OR(A58="",J58="",I58=""),"",IF(J58&gt;I58,"Nachmeldung prüfen","Frist prüfen"))</f>
        <v/>
      </c>
    </row>
    <row r="59" ht="32" customHeight="1">
      <c r="A59" s="2" t="n"/>
      <c r="B59" s="2" t="n"/>
      <c r="C59" s="2" t="n"/>
      <c r="D59" s="2" t="n"/>
      <c r="E59" s="2" t="n"/>
      <c r="F59" s="3" t="n"/>
      <c r="G59" s="2" t="n"/>
      <c r="H59" s="21" t="n"/>
      <c r="I59" s="22" t="n"/>
      <c r="J59" s="22" t="n"/>
      <c r="K59" s="22" t="n"/>
      <c r="L59" s="3" t="n"/>
      <c r="M59" s="3" t="n"/>
      <c r="N59" s="23" t="n"/>
      <c r="O59" s="23" t="n"/>
      <c r="P59" s="23" t="n"/>
      <c r="Q59" s="23" t="n"/>
      <c r="R59" s="26">
        <f>IF(OR(A59="",Q59="",O59="",P59=""),"",IFERROR(Q59+O59+P59,""))</f>
        <v/>
      </c>
      <c r="S59" s="23" t="n"/>
      <c r="T59" s="23" t="n"/>
      <c r="U59" s="3" t="n"/>
      <c r="V59" s="3" t="n"/>
      <c r="W59" s="11">
        <f>IF(A59="","",IFERROR(VLOOKUP(V59,'Anleitungen'!$H$5:$I$9,2,FALSE),"Unbekannt"))</f>
        <v/>
      </c>
      <c r="X59" s="3" t="n"/>
      <c r="Y59" s="3" t="n"/>
      <c r="Z59" s="3" t="n"/>
      <c r="AA59" s="2" t="n"/>
      <c r="AB59" s="2" t="n"/>
      <c r="AC59" s="22" t="n"/>
      <c r="AD59" s="11">
        <f>IF(A59="","",IF(AND(U59="Zugestimmt",X59="Ja",Y59="Ja"),"Vollständig",IF(U59="Abgelehnt","Nicht genehmigt","Prüfung erforderlich")))</f>
        <v/>
      </c>
      <c r="AE59" s="26">
        <f>IF(OR(A59="",T59="",S59=""),"",IFERROR(T59-S59,0))</f>
        <v/>
      </c>
      <c r="AF59" s="26">
        <f>IF(OR(A59="",P59="",M59="",L59=""),"",IFERROR(P59/(M59-L59),0))</f>
        <v/>
      </c>
      <c r="AG59" s="11">
        <f>IF(OR(A59="",J59="",I59=""),"",IF(J59&gt;I59,"Nachmeldung prüfen","Frist prüfen"))</f>
        <v/>
      </c>
    </row>
    <row r="60" ht="32" customHeight="1">
      <c r="A60" s="2" t="n"/>
      <c r="B60" s="2" t="n"/>
      <c r="C60" s="2" t="n"/>
      <c r="D60" s="2" t="n"/>
      <c r="E60" s="2" t="n"/>
      <c r="F60" s="3" t="n"/>
      <c r="G60" s="2" t="n"/>
      <c r="H60" s="21" t="n"/>
      <c r="I60" s="22" t="n"/>
      <c r="J60" s="22" t="n"/>
      <c r="K60" s="22" t="n"/>
      <c r="L60" s="3" t="n"/>
      <c r="M60" s="3" t="n"/>
      <c r="N60" s="23" t="n"/>
      <c r="O60" s="23" t="n"/>
      <c r="P60" s="23" t="n"/>
      <c r="Q60" s="23" t="n"/>
      <c r="R60" s="24">
        <f>IF(OR(A60="",Q60="",O60="",P60=""),"",IFERROR(Q60+O60+P60,""))</f>
        <v/>
      </c>
      <c r="S60" s="23" t="n"/>
      <c r="T60" s="23" t="n"/>
      <c r="U60" s="3" t="n"/>
      <c r="V60" s="3" t="n"/>
      <c r="W60" s="8">
        <f>IF(A60="","",IFERROR(VLOOKUP(V60,'Anleitungen'!$H$5:$I$9,2,FALSE),"Unbekannt"))</f>
        <v/>
      </c>
      <c r="X60" s="3" t="n"/>
      <c r="Y60" s="3" t="n"/>
      <c r="Z60" s="3" t="n"/>
      <c r="AA60" s="2" t="n"/>
      <c r="AB60" s="2" t="n"/>
      <c r="AC60" s="22" t="n"/>
      <c r="AD60" s="8">
        <f>IF(A60="","",IF(AND(U60="Zugestimmt",X60="Ja",Y60="Ja"),"Vollständig",IF(U60="Abgelehnt","Nicht genehmigt","Prüfung erforderlich")))</f>
        <v/>
      </c>
      <c r="AE60" s="24">
        <f>IF(OR(A60="",T60="",S60=""),"",IFERROR(T60-S60,0))</f>
        <v/>
      </c>
      <c r="AF60" s="24">
        <f>IF(OR(A60="",P60="",M60="",L60=""),"",IFERROR(P60/(M60-L60),0))</f>
        <v/>
      </c>
      <c r="AG60" s="8">
        <f>IF(OR(A60="",J60="",I60=""),"",IF(J60&gt;I60,"Nachmeldung prüfen","Frist prüfen"))</f>
        <v/>
      </c>
    </row>
    <row r="61" ht="32" customHeight="1">
      <c r="A61" s="2" t="n"/>
      <c r="B61" s="2" t="n"/>
      <c r="C61" s="2" t="n"/>
      <c r="D61" s="2" t="n"/>
      <c r="E61" s="2" t="n"/>
      <c r="F61" s="3" t="n"/>
      <c r="G61" s="2" t="n"/>
      <c r="H61" s="21" t="n"/>
      <c r="I61" s="22" t="n"/>
      <c r="J61" s="22" t="n"/>
      <c r="K61" s="22" t="n"/>
      <c r="L61" s="3" t="n"/>
      <c r="M61" s="3" t="n"/>
      <c r="N61" s="23" t="n"/>
      <c r="O61" s="23" t="n"/>
      <c r="P61" s="23" t="n"/>
      <c r="Q61" s="23" t="n"/>
      <c r="R61" s="26">
        <f>IF(OR(A61="",Q61="",O61="",P61=""),"",IFERROR(Q61+O61+P61,""))</f>
        <v/>
      </c>
      <c r="S61" s="23" t="n"/>
      <c r="T61" s="23" t="n"/>
      <c r="U61" s="3" t="n"/>
      <c r="V61" s="3" t="n"/>
      <c r="W61" s="11">
        <f>IF(A61="","",IFERROR(VLOOKUP(V61,'Anleitungen'!$H$5:$I$9,2,FALSE),"Unbekannt"))</f>
        <v/>
      </c>
      <c r="X61" s="3" t="n"/>
      <c r="Y61" s="3" t="n"/>
      <c r="Z61" s="3" t="n"/>
      <c r="AA61" s="2" t="n"/>
      <c r="AB61" s="2" t="n"/>
      <c r="AC61" s="22" t="n"/>
      <c r="AD61" s="11">
        <f>IF(A61="","",IF(AND(U61="Zugestimmt",X61="Ja",Y61="Ja"),"Vollständig",IF(U61="Abgelehnt","Nicht genehmigt","Prüfung erforderlich")))</f>
        <v/>
      </c>
      <c r="AE61" s="26">
        <f>IF(OR(A61="",T61="",S61=""),"",IFERROR(T61-S61,0))</f>
        <v/>
      </c>
      <c r="AF61" s="26">
        <f>IF(OR(A61="",P61="",M61="",L61=""),"",IFERROR(P61/(M61-L61),0))</f>
        <v/>
      </c>
      <c r="AG61" s="11">
        <f>IF(OR(A61="",J61="",I61=""),"",IF(J61&gt;I61,"Nachmeldung prüfen","Frist prüfen"))</f>
        <v/>
      </c>
    </row>
    <row r="62" ht="32" customHeight="1">
      <c r="A62" s="2" t="n"/>
      <c r="B62" s="2" t="n"/>
      <c r="C62" s="2" t="n"/>
      <c r="D62" s="2" t="n"/>
      <c r="E62" s="2" t="n"/>
      <c r="F62" s="3" t="n"/>
      <c r="G62" s="2" t="n"/>
      <c r="H62" s="21" t="n"/>
      <c r="I62" s="22" t="n"/>
      <c r="J62" s="22" t="n"/>
      <c r="K62" s="22" t="n"/>
      <c r="L62" s="3" t="n"/>
      <c r="M62" s="3" t="n"/>
      <c r="N62" s="23" t="n"/>
      <c r="O62" s="23" t="n"/>
      <c r="P62" s="23" t="n"/>
      <c r="Q62" s="23" t="n"/>
      <c r="R62" s="24">
        <f>IF(OR(A62="",Q62="",O62="",P62=""),"",IFERROR(Q62+O62+P62,""))</f>
        <v/>
      </c>
      <c r="S62" s="23" t="n"/>
      <c r="T62" s="23" t="n"/>
      <c r="U62" s="3" t="n"/>
      <c r="V62" s="3" t="n"/>
      <c r="W62" s="8">
        <f>IF(A62="","",IFERROR(VLOOKUP(V62,'Anleitungen'!$H$5:$I$9,2,FALSE),"Unbekannt"))</f>
        <v/>
      </c>
      <c r="X62" s="3" t="n"/>
      <c r="Y62" s="3" t="n"/>
      <c r="Z62" s="3" t="n"/>
      <c r="AA62" s="2" t="n"/>
      <c r="AB62" s="2" t="n"/>
      <c r="AC62" s="22" t="n"/>
      <c r="AD62" s="8">
        <f>IF(A62="","",IF(AND(U62="Zugestimmt",X62="Ja",Y62="Ja"),"Vollständig",IF(U62="Abgelehnt","Nicht genehmigt","Prüfung erforderlich")))</f>
        <v/>
      </c>
      <c r="AE62" s="24">
        <f>IF(OR(A62="",T62="",S62=""),"",IFERROR(T62-S62,0))</f>
        <v/>
      </c>
      <c r="AF62" s="24">
        <f>IF(OR(A62="",P62="",M62="",L62=""),"",IFERROR(P62/(M62-L62),0))</f>
        <v/>
      </c>
      <c r="AG62" s="8">
        <f>IF(OR(A62="",J62="",I62=""),"",IF(J62&gt;I62,"Nachmeldung prüfen","Frist prüfen"))</f>
        <v/>
      </c>
    </row>
    <row r="63" ht="32" customHeight="1">
      <c r="A63" s="2" t="n"/>
      <c r="B63" s="2" t="n"/>
      <c r="C63" s="2" t="n"/>
      <c r="D63" s="2" t="n"/>
      <c r="E63" s="2" t="n"/>
      <c r="F63" s="3" t="n"/>
      <c r="G63" s="2" t="n"/>
      <c r="H63" s="21" t="n"/>
      <c r="I63" s="22" t="n"/>
      <c r="J63" s="22" t="n"/>
      <c r="K63" s="22" t="n"/>
      <c r="L63" s="3" t="n"/>
      <c r="M63" s="3" t="n"/>
      <c r="N63" s="23" t="n"/>
      <c r="O63" s="23" t="n"/>
      <c r="P63" s="23" t="n"/>
      <c r="Q63" s="23" t="n"/>
      <c r="R63" s="26">
        <f>IF(OR(A63="",Q63="",O63="",P63=""),"",IFERROR(Q63+O63+P63,""))</f>
        <v/>
      </c>
      <c r="S63" s="23" t="n"/>
      <c r="T63" s="23" t="n"/>
      <c r="U63" s="3" t="n"/>
      <c r="V63" s="3" t="n"/>
      <c r="W63" s="11">
        <f>IF(A63="","",IFERROR(VLOOKUP(V63,'Anleitungen'!$H$5:$I$9,2,FALSE),"Unbekannt"))</f>
        <v/>
      </c>
      <c r="X63" s="3" t="n"/>
      <c r="Y63" s="3" t="n"/>
      <c r="Z63" s="3" t="n"/>
      <c r="AA63" s="2" t="n"/>
      <c r="AB63" s="2" t="n"/>
      <c r="AC63" s="22" t="n"/>
      <c r="AD63" s="11">
        <f>IF(A63="","",IF(AND(U63="Zugestimmt",X63="Ja",Y63="Ja"),"Vollständig",IF(U63="Abgelehnt","Nicht genehmigt","Prüfung erforderlich")))</f>
        <v/>
      </c>
      <c r="AE63" s="26">
        <f>IF(OR(A63="",T63="",S63=""),"",IFERROR(T63-S63,0))</f>
        <v/>
      </c>
      <c r="AF63" s="26">
        <f>IF(OR(A63="",P63="",M63="",L63=""),"",IFERROR(P63/(M63-L63),0))</f>
        <v/>
      </c>
      <c r="AG63" s="11">
        <f>IF(OR(A63="",J63="",I63=""),"",IF(J63&gt;I63,"Nachmeldung prüfen","Frist prüfen"))</f>
        <v/>
      </c>
    </row>
    <row r="64" ht="32" customHeight="1">
      <c r="A64" s="2" t="n"/>
      <c r="B64" s="2" t="n"/>
      <c r="C64" s="2" t="n"/>
      <c r="D64" s="2" t="n"/>
      <c r="E64" s="2" t="n"/>
      <c r="F64" s="3" t="n"/>
      <c r="G64" s="2" t="n"/>
      <c r="H64" s="21" t="n"/>
      <c r="I64" s="22" t="n"/>
      <c r="J64" s="22" t="n"/>
      <c r="K64" s="22" t="n"/>
      <c r="L64" s="3" t="n"/>
      <c r="M64" s="3" t="n"/>
      <c r="N64" s="23" t="n"/>
      <c r="O64" s="23" t="n"/>
      <c r="P64" s="23" t="n"/>
      <c r="Q64" s="23" t="n"/>
      <c r="R64" s="24">
        <f>IF(OR(A64="",Q64="",O64="",P64=""),"",IFERROR(Q64+O64+P64,""))</f>
        <v/>
      </c>
      <c r="S64" s="23" t="n"/>
      <c r="T64" s="23" t="n"/>
      <c r="U64" s="3" t="n"/>
      <c r="V64" s="3" t="n"/>
      <c r="W64" s="8">
        <f>IF(A64="","",IFERROR(VLOOKUP(V64,'Anleitungen'!$H$5:$I$9,2,FALSE),"Unbekannt"))</f>
        <v/>
      </c>
      <c r="X64" s="3" t="n"/>
      <c r="Y64" s="3" t="n"/>
      <c r="Z64" s="3" t="n"/>
      <c r="AA64" s="2" t="n"/>
      <c r="AB64" s="2" t="n"/>
      <c r="AC64" s="22" t="n"/>
      <c r="AD64" s="8">
        <f>IF(A64="","",IF(AND(U64="Zugestimmt",X64="Ja",Y64="Ja"),"Vollständig",IF(U64="Abgelehnt","Nicht genehmigt","Prüfung erforderlich")))</f>
        <v/>
      </c>
      <c r="AE64" s="24">
        <f>IF(OR(A64="",T64="",S64=""),"",IFERROR(T64-S64,0))</f>
        <v/>
      </c>
      <c r="AF64" s="24">
        <f>IF(OR(A64="",P64="",M64="",L64=""),"",IFERROR(P64/(M64-L64),0))</f>
        <v/>
      </c>
      <c r="AG64" s="8">
        <f>IF(OR(A64="",J64="",I64=""),"",IF(J64&gt;I64,"Nachmeldung prüfen","Frist prüfen"))</f>
        <v/>
      </c>
    </row>
    <row r="65" ht="32" customHeight="1">
      <c r="A65" s="2" t="n"/>
      <c r="B65" s="2" t="n"/>
      <c r="C65" s="2" t="n"/>
      <c r="D65" s="2" t="n"/>
      <c r="E65" s="2" t="n"/>
      <c r="F65" s="3" t="n"/>
      <c r="G65" s="2" t="n"/>
      <c r="H65" s="21" t="n"/>
      <c r="I65" s="22" t="n"/>
      <c r="J65" s="22" t="n"/>
      <c r="K65" s="22" t="n"/>
      <c r="L65" s="3" t="n"/>
      <c r="M65" s="3" t="n"/>
      <c r="N65" s="23" t="n"/>
      <c r="O65" s="23" t="n"/>
      <c r="P65" s="23" t="n"/>
      <c r="Q65" s="23" t="n"/>
      <c r="R65" s="26">
        <f>IF(OR(A65="",Q65="",O65="",P65=""),"",IFERROR(Q65+O65+P65,""))</f>
        <v/>
      </c>
      <c r="S65" s="23" t="n"/>
      <c r="T65" s="23" t="n"/>
      <c r="U65" s="3" t="n"/>
      <c r="V65" s="3" t="n"/>
      <c r="W65" s="11">
        <f>IF(A65="","",IFERROR(VLOOKUP(V65,'Anleitungen'!$H$5:$I$9,2,FALSE),"Unbekannt"))</f>
        <v/>
      </c>
      <c r="X65" s="3" t="n"/>
      <c r="Y65" s="3" t="n"/>
      <c r="Z65" s="3" t="n"/>
      <c r="AA65" s="2" t="n"/>
      <c r="AB65" s="2" t="n"/>
      <c r="AC65" s="22" t="n"/>
      <c r="AD65" s="11">
        <f>IF(A65="","",IF(AND(U65="Zugestimmt",X65="Ja",Y65="Ja"),"Vollständig",IF(U65="Abgelehnt","Nicht genehmigt","Prüfung erforderlich")))</f>
        <v/>
      </c>
      <c r="AE65" s="26">
        <f>IF(OR(A65="",T65="",S65=""),"",IFERROR(T65-S65,0))</f>
        <v/>
      </c>
      <c r="AF65" s="26">
        <f>IF(OR(A65="",P65="",M65="",L65=""),"",IFERROR(P65/(M65-L65),0))</f>
        <v/>
      </c>
      <c r="AG65" s="11">
        <f>IF(OR(A65="",J65="",I65=""),"",IF(J65&gt;I65,"Nachmeldung prüfen","Frist prüfen"))</f>
        <v/>
      </c>
    </row>
    <row r="66" ht="32" customHeight="1">
      <c r="A66" s="2" t="n"/>
      <c r="B66" s="2" t="n"/>
      <c r="C66" s="2" t="n"/>
      <c r="D66" s="2" t="n"/>
      <c r="E66" s="2" t="n"/>
      <c r="F66" s="3" t="n"/>
      <c r="G66" s="2" t="n"/>
      <c r="H66" s="21" t="n"/>
      <c r="I66" s="22" t="n"/>
      <c r="J66" s="22" t="n"/>
      <c r="K66" s="22" t="n"/>
      <c r="L66" s="3" t="n"/>
      <c r="M66" s="3" t="n"/>
      <c r="N66" s="23" t="n"/>
      <c r="O66" s="23" t="n"/>
      <c r="P66" s="23" t="n"/>
      <c r="Q66" s="23" t="n"/>
      <c r="R66" s="24">
        <f>IF(OR(A66="",Q66="",O66="",P66=""),"",IFERROR(Q66+O66+P66,""))</f>
        <v/>
      </c>
      <c r="S66" s="23" t="n"/>
      <c r="T66" s="23" t="n"/>
      <c r="U66" s="3" t="n"/>
      <c r="V66" s="3" t="n"/>
      <c r="W66" s="8">
        <f>IF(A66="","",IFERROR(VLOOKUP(V66,'Anleitungen'!$H$5:$I$9,2,FALSE),"Unbekannt"))</f>
        <v/>
      </c>
      <c r="X66" s="3" t="n"/>
      <c r="Y66" s="3" t="n"/>
      <c r="Z66" s="3" t="n"/>
      <c r="AA66" s="2" t="n"/>
      <c r="AB66" s="2" t="n"/>
      <c r="AC66" s="22" t="n"/>
      <c r="AD66" s="8">
        <f>IF(A66="","",IF(AND(U66="Zugestimmt",X66="Ja",Y66="Ja"),"Vollständig",IF(U66="Abgelehnt","Nicht genehmigt","Prüfung erforderlich")))</f>
        <v/>
      </c>
      <c r="AE66" s="24">
        <f>IF(OR(A66="",T66="",S66=""),"",IFERROR(T66-S66,0))</f>
        <v/>
      </c>
      <c r="AF66" s="24">
        <f>IF(OR(A66="",P66="",M66="",L66=""),"",IFERROR(P66/(M66-L66),0))</f>
        <v/>
      </c>
      <c r="AG66" s="8">
        <f>IF(OR(A66="",J66="",I66=""),"",IF(J66&gt;I66,"Nachmeldung prüfen","Frist prüfen"))</f>
        <v/>
      </c>
    </row>
    <row r="67" ht="32" customHeight="1">
      <c r="A67" s="2" t="n"/>
      <c r="B67" s="2" t="n"/>
      <c r="C67" s="2" t="n"/>
      <c r="D67" s="2" t="n"/>
      <c r="E67" s="2" t="n"/>
      <c r="F67" s="3" t="n"/>
      <c r="G67" s="2" t="n"/>
      <c r="H67" s="21" t="n"/>
      <c r="I67" s="22" t="n"/>
      <c r="J67" s="22" t="n"/>
      <c r="K67" s="22" t="n"/>
      <c r="L67" s="3" t="n"/>
      <c r="M67" s="3" t="n"/>
      <c r="N67" s="23" t="n"/>
      <c r="O67" s="23" t="n"/>
      <c r="P67" s="23" t="n"/>
      <c r="Q67" s="23" t="n"/>
      <c r="R67" s="26">
        <f>IF(OR(A67="",Q67="",O67="",P67=""),"",IFERROR(Q67+O67+P67,""))</f>
        <v/>
      </c>
      <c r="S67" s="23" t="n"/>
      <c r="T67" s="23" t="n"/>
      <c r="U67" s="3" t="n"/>
      <c r="V67" s="3" t="n"/>
      <c r="W67" s="11">
        <f>IF(A67="","",IFERROR(VLOOKUP(V67,'Anleitungen'!$H$5:$I$9,2,FALSE),"Unbekannt"))</f>
        <v/>
      </c>
      <c r="X67" s="3" t="n"/>
      <c r="Y67" s="3" t="n"/>
      <c r="Z67" s="3" t="n"/>
      <c r="AA67" s="2" t="n"/>
      <c r="AB67" s="2" t="n"/>
      <c r="AC67" s="22" t="n"/>
      <c r="AD67" s="11">
        <f>IF(A67="","",IF(AND(U67="Zugestimmt",X67="Ja",Y67="Ja"),"Vollständig",IF(U67="Abgelehnt","Nicht genehmigt","Prüfung erforderlich")))</f>
        <v/>
      </c>
      <c r="AE67" s="26">
        <f>IF(OR(A67="",T67="",S67=""),"",IFERROR(T67-S67,0))</f>
        <v/>
      </c>
      <c r="AF67" s="26">
        <f>IF(OR(A67="",P67="",M67="",L67=""),"",IFERROR(P67/(M67-L67),0))</f>
        <v/>
      </c>
      <c r="AG67" s="11">
        <f>IF(OR(A67="",J67="",I67=""),"",IF(J67&gt;I67,"Nachmeldung prüfen","Frist prüfen"))</f>
        <v/>
      </c>
    </row>
    <row r="68" ht="32" customHeight="1">
      <c r="A68" s="2" t="n"/>
      <c r="B68" s="2" t="n"/>
      <c r="C68" s="2" t="n"/>
      <c r="D68" s="2" t="n"/>
      <c r="E68" s="2" t="n"/>
      <c r="F68" s="3" t="n"/>
      <c r="G68" s="2" t="n"/>
      <c r="H68" s="21" t="n"/>
      <c r="I68" s="22" t="n"/>
      <c r="J68" s="22" t="n"/>
      <c r="K68" s="22" t="n"/>
      <c r="L68" s="3" t="n"/>
      <c r="M68" s="3" t="n"/>
      <c r="N68" s="23" t="n"/>
      <c r="O68" s="23" t="n"/>
      <c r="P68" s="23" t="n"/>
      <c r="Q68" s="23" t="n"/>
      <c r="R68" s="24">
        <f>IF(OR(A68="",Q68="",O68="",P68=""),"",IFERROR(Q68+O68+P68,""))</f>
        <v/>
      </c>
      <c r="S68" s="23" t="n"/>
      <c r="T68" s="23" t="n"/>
      <c r="U68" s="3" t="n"/>
      <c r="V68" s="3" t="n"/>
      <c r="W68" s="8">
        <f>IF(A68="","",IFERROR(VLOOKUP(V68,'Anleitungen'!$H$5:$I$9,2,FALSE),"Unbekannt"))</f>
        <v/>
      </c>
      <c r="X68" s="3" t="n"/>
      <c r="Y68" s="3" t="n"/>
      <c r="Z68" s="3" t="n"/>
      <c r="AA68" s="2" t="n"/>
      <c r="AB68" s="2" t="n"/>
      <c r="AC68" s="22" t="n"/>
      <c r="AD68" s="8">
        <f>IF(A68="","",IF(AND(U68="Zugestimmt",X68="Ja",Y68="Ja"),"Vollständig",IF(U68="Abgelehnt","Nicht genehmigt","Prüfung erforderlich")))</f>
        <v/>
      </c>
      <c r="AE68" s="24">
        <f>IF(OR(A68="",T68="",S68=""),"",IFERROR(T68-S68,0))</f>
        <v/>
      </c>
      <c r="AF68" s="24">
        <f>IF(OR(A68="",P68="",M68="",L68=""),"",IFERROR(P68/(M68-L68),0))</f>
        <v/>
      </c>
      <c r="AG68" s="8">
        <f>IF(OR(A68="",J68="",I68=""),"",IF(J68&gt;I68,"Nachmeldung prüfen","Frist prüfen"))</f>
        <v/>
      </c>
    </row>
    <row r="69" ht="32" customHeight="1">
      <c r="A69" s="2" t="n"/>
      <c r="B69" s="2" t="n"/>
      <c r="C69" s="2" t="n"/>
      <c r="D69" s="2" t="n"/>
      <c r="E69" s="2" t="n"/>
      <c r="F69" s="3" t="n"/>
      <c r="G69" s="2" t="n"/>
      <c r="H69" s="21" t="n"/>
      <c r="I69" s="22" t="n"/>
      <c r="J69" s="22" t="n"/>
      <c r="K69" s="22" t="n"/>
      <c r="L69" s="3" t="n"/>
      <c r="M69" s="3" t="n"/>
      <c r="N69" s="23" t="n"/>
      <c r="O69" s="23" t="n"/>
      <c r="P69" s="23" t="n"/>
      <c r="Q69" s="23" t="n"/>
      <c r="R69" s="26">
        <f>IF(OR(A69="",Q69="",O69="",P69=""),"",IFERROR(Q69+O69+P69,""))</f>
        <v/>
      </c>
      <c r="S69" s="23" t="n"/>
      <c r="T69" s="23" t="n"/>
      <c r="U69" s="3" t="n"/>
      <c r="V69" s="3" t="n"/>
      <c r="W69" s="11">
        <f>IF(A69="","",IFERROR(VLOOKUP(V69,'Anleitungen'!$H$5:$I$9,2,FALSE),"Unbekannt"))</f>
        <v/>
      </c>
      <c r="X69" s="3" t="n"/>
      <c r="Y69" s="3" t="n"/>
      <c r="Z69" s="3" t="n"/>
      <c r="AA69" s="2" t="n"/>
      <c r="AB69" s="2" t="n"/>
      <c r="AC69" s="22" t="n"/>
      <c r="AD69" s="11">
        <f>IF(A69="","",IF(AND(U69="Zugestimmt",X69="Ja",Y69="Ja"),"Vollständig",IF(U69="Abgelehnt","Nicht genehmigt","Prüfung erforderlich")))</f>
        <v/>
      </c>
      <c r="AE69" s="26">
        <f>IF(OR(A69="",T69="",S69=""),"",IFERROR(T69-S69,0))</f>
        <v/>
      </c>
      <c r="AF69" s="26">
        <f>IF(OR(A69="",P69="",M69="",L69=""),"",IFERROR(P69/(M69-L69),0))</f>
        <v/>
      </c>
      <c r="AG69" s="11">
        <f>IF(OR(A69="",J69="",I69=""),"",IF(J69&gt;I69,"Nachmeldung prüfen","Frist prüfen"))</f>
        <v/>
      </c>
    </row>
    <row r="70" ht="32" customHeight="1">
      <c r="A70" s="2" t="n"/>
      <c r="B70" s="2" t="n"/>
      <c r="C70" s="2" t="n"/>
      <c r="D70" s="2" t="n"/>
      <c r="E70" s="2" t="n"/>
      <c r="F70" s="3" t="n"/>
      <c r="G70" s="2" t="n"/>
      <c r="H70" s="21" t="n"/>
      <c r="I70" s="22" t="n"/>
      <c r="J70" s="22" t="n"/>
      <c r="K70" s="22" t="n"/>
      <c r="L70" s="3" t="n"/>
      <c r="M70" s="3" t="n"/>
      <c r="N70" s="23" t="n"/>
      <c r="O70" s="23" t="n"/>
      <c r="P70" s="23" t="n"/>
      <c r="Q70" s="23" t="n"/>
      <c r="R70" s="24">
        <f>IF(OR(A70="",Q70="",O70="",P70=""),"",IFERROR(Q70+O70+P70,""))</f>
        <v/>
      </c>
      <c r="S70" s="23" t="n"/>
      <c r="T70" s="23" t="n"/>
      <c r="U70" s="3" t="n"/>
      <c r="V70" s="3" t="n"/>
      <c r="W70" s="8">
        <f>IF(A70="","",IFERROR(VLOOKUP(V70,'Anleitungen'!$H$5:$I$9,2,FALSE),"Unbekannt"))</f>
        <v/>
      </c>
      <c r="X70" s="3" t="n"/>
      <c r="Y70" s="3" t="n"/>
      <c r="Z70" s="3" t="n"/>
      <c r="AA70" s="2" t="n"/>
      <c r="AB70" s="2" t="n"/>
      <c r="AC70" s="22" t="n"/>
      <c r="AD70" s="8">
        <f>IF(A70="","",IF(AND(U70="Zugestimmt",X70="Ja",Y70="Ja"),"Vollständig",IF(U70="Abgelehnt","Nicht genehmigt","Prüfung erforderlich")))</f>
        <v/>
      </c>
      <c r="AE70" s="24">
        <f>IF(OR(A70="",T70="",S70=""),"",IFERROR(T70-S70,0))</f>
        <v/>
      </c>
      <c r="AF70" s="24">
        <f>IF(OR(A70="",P70="",M70="",L70=""),"",IFERROR(P70/(M70-L70),0))</f>
        <v/>
      </c>
      <c r="AG70" s="8">
        <f>IF(OR(A70="",J70="",I70=""),"",IF(J70&gt;I70,"Nachmeldung prüfen","Frist prüfen"))</f>
        <v/>
      </c>
    </row>
    <row r="71" ht="32" customHeight="1">
      <c r="A71" s="2" t="n"/>
      <c r="B71" s="2" t="n"/>
      <c r="C71" s="2" t="n"/>
      <c r="D71" s="2" t="n"/>
      <c r="E71" s="2" t="n"/>
      <c r="F71" s="3" t="n"/>
      <c r="G71" s="2" t="n"/>
      <c r="H71" s="21" t="n"/>
      <c r="I71" s="22" t="n"/>
      <c r="J71" s="22" t="n"/>
      <c r="K71" s="22" t="n"/>
      <c r="L71" s="3" t="n"/>
      <c r="M71" s="3" t="n"/>
      <c r="N71" s="23" t="n"/>
      <c r="O71" s="23" t="n"/>
      <c r="P71" s="23" t="n"/>
      <c r="Q71" s="23" t="n"/>
      <c r="R71" s="26">
        <f>IF(OR(A71="",Q71="",O71="",P71=""),"",IFERROR(Q71+O71+P71,""))</f>
        <v/>
      </c>
      <c r="S71" s="23" t="n"/>
      <c r="T71" s="23" t="n"/>
      <c r="U71" s="3" t="n"/>
      <c r="V71" s="3" t="n"/>
      <c r="W71" s="11">
        <f>IF(A71="","",IFERROR(VLOOKUP(V71,'Anleitungen'!$H$5:$I$9,2,FALSE),"Unbekannt"))</f>
        <v/>
      </c>
      <c r="X71" s="3" t="n"/>
      <c r="Y71" s="3" t="n"/>
      <c r="Z71" s="3" t="n"/>
      <c r="AA71" s="2" t="n"/>
      <c r="AB71" s="2" t="n"/>
      <c r="AC71" s="22" t="n"/>
      <c r="AD71" s="11">
        <f>IF(A71="","",IF(AND(U71="Zugestimmt",X71="Ja",Y71="Ja"),"Vollständig",IF(U71="Abgelehnt","Nicht genehmigt","Prüfung erforderlich")))</f>
        <v/>
      </c>
      <c r="AE71" s="26">
        <f>IF(OR(A71="",T71="",S71=""),"",IFERROR(T71-S71,0))</f>
        <v/>
      </c>
      <c r="AF71" s="26">
        <f>IF(OR(A71="",P71="",M71="",L71=""),"",IFERROR(P71/(M71-L71),0))</f>
        <v/>
      </c>
      <c r="AG71" s="11">
        <f>IF(OR(A71="",J71="",I71=""),"",IF(J71&gt;I71,"Nachmeldung prüfen","Frist prüfen"))</f>
        <v/>
      </c>
    </row>
    <row r="72" ht="32" customHeight="1">
      <c r="A72" s="2" t="n"/>
      <c r="B72" s="2" t="n"/>
      <c r="C72" s="2" t="n"/>
      <c r="D72" s="2" t="n"/>
      <c r="E72" s="2" t="n"/>
      <c r="F72" s="3" t="n"/>
      <c r="G72" s="2" t="n"/>
      <c r="H72" s="21" t="n"/>
      <c r="I72" s="22" t="n"/>
      <c r="J72" s="22" t="n"/>
      <c r="K72" s="22" t="n"/>
      <c r="L72" s="3" t="n"/>
      <c r="M72" s="3" t="n"/>
      <c r="N72" s="23" t="n"/>
      <c r="O72" s="23" t="n"/>
      <c r="P72" s="23" t="n"/>
      <c r="Q72" s="23" t="n"/>
      <c r="R72" s="24">
        <f>IF(OR(A72="",Q72="",O72="",P72=""),"",IFERROR(Q72+O72+P72,""))</f>
        <v/>
      </c>
      <c r="S72" s="23" t="n"/>
      <c r="T72" s="23" t="n"/>
      <c r="U72" s="3" t="n"/>
      <c r="V72" s="3" t="n"/>
      <c r="W72" s="8">
        <f>IF(A72="","",IFERROR(VLOOKUP(V72,'Anleitungen'!$H$5:$I$9,2,FALSE),"Unbekannt"))</f>
        <v/>
      </c>
      <c r="X72" s="3" t="n"/>
      <c r="Y72" s="3" t="n"/>
      <c r="Z72" s="3" t="n"/>
      <c r="AA72" s="2" t="n"/>
      <c r="AB72" s="2" t="n"/>
      <c r="AC72" s="22" t="n"/>
      <c r="AD72" s="8">
        <f>IF(A72="","",IF(AND(U72="Zugestimmt",X72="Ja",Y72="Ja"),"Vollständig",IF(U72="Abgelehnt","Nicht genehmigt","Prüfung erforderlich")))</f>
        <v/>
      </c>
      <c r="AE72" s="24">
        <f>IF(OR(A72="",T72="",S72=""),"",IFERROR(T72-S72,0))</f>
        <v/>
      </c>
      <c r="AF72" s="24">
        <f>IF(OR(A72="",P72="",M72="",L72=""),"",IFERROR(P72/(M72-L72),0))</f>
        <v/>
      </c>
      <c r="AG72" s="8">
        <f>IF(OR(A72="",J72="",I72=""),"",IF(J72&gt;I72,"Nachmeldung prüfen","Frist prüfen"))</f>
        <v/>
      </c>
    </row>
    <row r="73" ht="32" customHeight="1">
      <c r="A73" s="2" t="n"/>
      <c r="B73" s="2" t="n"/>
      <c r="C73" s="2" t="n"/>
      <c r="D73" s="2" t="n"/>
      <c r="E73" s="2" t="n"/>
      <c r="F73" s="3" t="n"/>
      <c r="G73" s="2" t="n"/>
      <c r="H73" s="21" t="n"/>
      <c r="I73" s="22" t="n"/>
      <c r="J73" s="22" t="n"/>
      <c r="K73" s="22" t="n"/>
      <c r="L73" s="3" t="n"/>
      <c r="M73" s="3" t="n"/>
      <c r="N73" s="23" t="n"/>
      <c r="O73" s="23" t="n"/>
      <c r="P73" s="23" t="n"/>
      <c r="Q73" s="23" t="n"/>
      <c r="R73" s="26">
        <f>IF(OR(A73="",Q73="",O73="",P73=""),"",IFERROR(Q73+O73+P73,""))</f>
        <v/>
      </c>
      <c r="S73" s="23" t="n"/>
      <c r="T73" s="23" t="n"/>
      <c r="U73" s="3" t="n"/>
      <c r="V73" s="3" t="n"/>
      <c r="W73" s="11">
        <f>IF(A73="","",IFERROR(VLOOKUP(V73,'Anleitungen'!$H$5:$I$9,2,FALSE),"Unbekannt"))</f>
        <v/>
      </c>
      <c r="X73" s="3" t="n"/>
      <c r="Y73" s="3" t="n"/>
      <c r="Z73" s="3" t="n"/>
      <c r="AA73" s="2" t="n"/>
      <c r="AB73" s="2" t="n"/>
      <c r="AC73" s="22" t="n"/>
      <c r="AD73" s="11">
        <f>IF(A73="","",IF(AND(U73="Zugestimmt",X73="Ja",Y73="Ja"),"Vollständig",IF(U73="Abgelehnt","Nicht genehmigt","Prüfung erforderlich")))</f>
        <v/>
      </c>
      <c r="AE73" s="26">
        <f>IF(OR(A73="",T73="",S73=""),"",IFERROR(T73-S73,0))</f>
        <v/>
      </c>
      <c r="AF73" s="26">
        <f>IF(OR(A73="",P73="",M73="",L73=""),"",IFERROR(P73/(M73-L73),0))</f>
        <v/>
      </c>
      <c r="AG73" s="11">
        <f>IF(OR(A73="",J73="",I73=""),"",IF(J73&gt;I73,"Nachmeldung prüfen","Frist prüfen"))</f>
        <v/>
      </c>
    </row>
    <row r="74" ht="32" customHeight="1">
      <c r="A74" s="2" t="n"/>
      <c r="B74" s="2" t="n"/>
      <c r="C74" s="2" t="n"/>
      <c r="D74" s="2" t="n"/>
      <c r="E74" s="2" t="n"/>
      <c r="F74" s="3" t="n"/>
      <c r="G74" s="2" t="n"/>
      <c r="H74" s="21" t="n"/>
      <c r="I74" s="22" t="n"/>
      <c r="J74" s="22" t="n"/>
      <c r="K74" s="22" t="n"/>
      <c r="L74" s="3" t="n"/>
      <c r="M74" s="3" t="n"/>
      <c r="N74" s="23" t="n"/>
      <c r="O74" s="23" t="n"/>
      <c r="P74" s="23" t="n"/>
      <c r="Q74" s="23" t="n"/>
      <c r="R74" s="24">
        <f>IF(OR(A74="",Q74="",O74="",P74=""),"",IFERROR(Q74+O74+P74,""))</f>
        <v/>
      </c>
      <c r="S74" s="23" t="n"/>
      <c r="T74" s="23" t="n"/>
      <c r="U74" s="3" t="n"/>
      <c r="V74" s="3" t="n"/>
      <c r="W74" s="8">
        <f>IF(A74="","",IFERROR(VLOOKUP(V74,'Anleitungen'!$H$5:$I$9,2,FALSE),"Unbekannt"))</f>
        <v/>
      </c>
      <c r="X74" s="3" t="n"/>
      <c r="Y74" s="3" t="n"/>
      <c r="Z74" s="3" t="n"/>
      <c r="AA74" s="2" t="n"/>
      <c r="AB74" s="2" t="n"/>
      <c r="AC74" s="22" t="n"/>
      <c r="AD74" s="8">
        <f>IF(A74="","",IF(AND(U74="Zugestimmt",X74="Ja",Y74="Ja"),"Vollständig",IF(U74="Abgelehnt","Nicht genehmigt","Prüfung erforderlich")))</f>
        <v/>
      </c>
      <c r="AE74" s="24">
        <f>IF(OR(A74="",T74="",S74=""),"",IFERROR(T74-S74,0))</f>
        <v/>
      </c>
      <c r="AF74" s="24">
        <f>IF(OR(A74="",P74="",M74="",L74=""),"",IFERROR(P74/(M74-L74),0))</f>
        <v/>
      </c>
      <c r="AG74" s="8">
        <f>IF(OR(A74="",J74="",I74=""),"",IF(J74&gt;I74,"Nachmeldung prüfen","Frist prüfen"))</f>
        <v/>
      </c>
    </row>
    <row r="75" ht="32" customHeight="1">
      <c r="A75" s="2" t="n"/>
      <c r="B75" s="2" t="n"/>
      <c r="C75" s="2" t="n"/>
      <c r="D75" s="2" t="n"/>
      <c r="E75" s="2" t="n"/>
      <c r="F75" s="3" t="n"/>
      <c r="G75" s="2" t="n"/>
      <c r="H75" s="21" t="n"/>
      <c r="I75" s="22" t="n"/>
      <c r="J75" s="22" t="n"/>
      <c r="K75" s="22" t="n"/>
      <c r="L75" s="3" t="n"/>
      <c r="M75" s="3" t="n"/>
      <c r="N75" s="23" t="n"/>
      <c r="O75" s="23" t="n"/>
      <c r="P75" s="23" t="n"/>
      <c r="Q75" s="23" t="n"/>
      <c r="R75" s="26">
        <f>IF(OR(A75="",Q75="",O75="",P75=""),"",IFERROR(Q75+O75+P75,""))</f>
        <v/>
      </c>
      <c r="S75" s="23" t="n"/>
      <c r="T75" s="23" t="n"/>
      <c r="U75" s="3" t="n"/>
      <c r="V75" s="3" t="n"/>
      <c r="W75" s="11">
        <f>IF(A75="","",IFERROR(VLOOKUP(V75,'Anleitungen'!$H$5:$I$9,2,FALSE),"Unbekannt"))</f>
        <v/>
      </c>
      <c r="X75" s="3" t="n"/>
      <c r="Y75" s="3" t="n"/>
      <c r="Z75" s="3" t="n"/>
      <c r="AA75" s="2" t="n"/>
      <c r="AB75" s="2" t="n"/>
      <c r="AC75" s="22" t="n"/>
      <c r="AD75" s="11">
        <f>IF(A75="","",IF(AND(U75="Zugestimmt",X75="Ja",Y75="Ja"),"Vollständig",IF(U75="Abgelehnt","Nicht genehmigt","Prüfung erforderlich")))</f>
        <v/>
      </c>
      <c r="AE75" s="26">
        <f>IF(OR(A75="",T75="",S75=""),"",IFERROR(T75-S75,0))</f>
        <v/>
      </c>
      <c r="AF75" s="26">
        <f>IF(OR(A75="",P75="",M75="",L75=""),"",IFERROR(P75/(M75-L75),0))</f>
        <v/>
      </c>
      <c r="AG75" s="11">
        <f>IF(OR(A75="",J75="",I75=""),"",IF(J75&gt;I75,"Nachmeldung prüfen","Frist prüfen"))</f>
        <v/>
      </c>
    </row>
    <row r="76" ht="32" customHeight="1">
      <c r="A76" s="2" t="n"/>
      <c r="B76" s="2" t="n"/>
      <c r="C76" s="2" t="n"/>
      <c r="D76" s="2" t="n"/>
      <c r="E76" s="2" t="n"/>
      <c r="F76" s="3" t="n"/>
      <c r="G76" s="2" t="n"/>
      <c r="H76" s="21" t="n"/>
      <c r="I76" s="22" t="n"/>
      <c r="J76" s="22" t="n"/>
      <c r="K76" s="22" t="n"/>
      <c r="L76" s="3" t="n"/>
      <c r="M76" s="3" t="n"/>
      <c r="N76" s="23" t="n"/>
      <c r="O76" s="23" t="n"/>
      <c r="P76" s="23" t="n"/>
      <c r="Q76" s="23" t="n"/>
      <c r="R76" s="24">
        <f>IF(OR(A76="",Q76="",O76="",P76=""),"",IFERROR(Q76+O76+P76,""))</f>
        <v/>
      </c>
      <c r="S76" s="23" t="n"/>
      <c r="T76" s="23" t="n"/>
      <c r="U76" s="3" t="n"/>
      <c r="V76" s="3" t="n"/>
      <c r="W76" s="8">
        <f>IF(A76="","",IFERROR(VLOOKUP(V76,'Anleitungen'!$H$5:$I$9,2,FALSE),"Unbekannt"))</f>
        <v/>
      </c>
      <c r="X76" s="3" t="n"/>
      <c r="Y76" s="3" t="n"/>
      <c r="Z76" s="3" t="n"/>
      <c r="AA76" s="2" t="n"/>
      <c r="AB76" s="2" t="n"/>
      <c r="AC76" s="22" t="n"/>
      <c r="AD76" s="8">
        <f>IF(A76="","",IF(AND(U76="Zugestimmt",X76="Ja",Y76="Ja"),"Vollständig",IF(U76="Abgelehnt","Nicht genehmigt","Prüfung erforderlich")))</f>
        <v/>
      </c>
      <c r="AE76" s="24">
        <f>IF(OR(A76="",T76="",S76=""),"",IFERROR(T76-S76,0))</f>
        <v/>
      </c>
      <c r="AF76" s="24">
        <f>IF(OR(A76="",P76="",M76="",L76=""),"",IFERROR(P76/(M76-L76),0))</f>
        <v/>
      </c>
      <c r="AG76" s="8">
        <f>IF(OR(A76="",J76="",I76=""),"",IF(J76&gt;I76,"Nachmeldung prüfen","Frist prüfen"))</f>
        <v/>
      </c>
    </row>
    <row r="77" ht="32" customHeight="1">
      <c r="A77" s="2" t="n"/>
      <c r="B77" s="2" t="n"/>
      <c r="C77" s="2" t="n"/>
      <c r="D77" s="2" t="n"/>
      <c r="E77" s="2" t="n"/>
      <c r="F77" s="3" t="n"/>
      <c r="G77" s="2" t="n"/>
      <c r="H77" s="21" t="n"/>
      <c r="I77" s="22" t="n"/>
      <c r="J77" s="22" t="n"/>
      <c r="K77" s="22" t="n"/>
      <c r="L77" s="3" t="n"/>
      <c r="M77" s="3" t="n"/>
      <c r="N77" s="23" t="n"/>
      <c r="O77" s="23" t="n"/>
      <c r="P77" s="23" t="n"/>
      <c r="Q77" s="23" t="n"/>
      <c r="R77" s="26">
        <f>IF(OR(A77="",Q77="",O77="",P77=""),"",IFERROR(Q77+O77+P77,""))</f>
        <v/>
      </c>
      <c r="S77" s="23" t="n"/>
      <c r="T77" s="23" t="n"/>
      <c r="U77" s="3" t="n"/>
      <c r="V77" s="3" t="n"/>
      <c r="W77" s="11">
        <f>IF(A77="","",IFERROR(VLOOKUP(V77,'Anleitungen'!$H$5:$I$9,2,FALSE),"Unbekannt"))</f>
        <v/>
      </c>
      <c r="X77" s="3" t="n"/>
      <c r="Y77" s="3" t="n"/>
      <c r="Z77" s="3" t="n"/>
      <c r="AA77" s="2" t="n"/>
      <c r="AB77" s="2" t="n"/>
      <c r="AC77" s="22" t="n"/>
      <c r="AD77" s="11">
        <f>IF(A77="","",IF(AND(U77="Zugestimmt",X77="Ja",Y77="Ja"),"Vollständig",IF(U77="Abgelehnt","Nicht genehmigt","Prüfung erforderlich")))</f>
        <v/>
      </c>
      <c r="AE77" s="26">
        <f>IF(OR(A77="",T77="",S77=""),"",IFERROR(T77-S77,0))</f>
        <v/>
      </c>
      <c r="AF77" s="26">
        <f>IF(OR(A77="",P77="",M77="",L77=""),"",IFERROR(P77/(M77-L77),0))</f>
        <v/>
      </c>
      <c r="AG77" s="11">
        <f>IF(OR(A77="",J77="",I77=""),"",IF(J77&gt;I77,"Nachmeldung prüfen","Frist prüfen"))</f>
        <v/>
      </c>
    </row>
    <row r="78" ht="32" customHeight="1">
      <c r="A78" s="2" t="n"/>
      <c r="B78" s="2" t="n"/>
      <c r="C78" s="2" t="n"/>
      <c r="D78" s="2" t="n"/>
      <c r="E78" s="2" t="n"/>
      <c r="F78" s="3" t="n"/>
      <c r="G78" s="2" t="n"/>
      <c r="H78" s="21" t="n"/>
      <c r="I78" s="22" t="n"/>
      <c r="J78" s="22" t="n"/>
      <c r="K78" s="22" t="n"/>
      <c r="L78" s="3" t="n"/>
      <c r="M78" s="3" t="n"/>
      <c r="N78" s="23" t="n"/>
      <c r="O78" s="23" t="n"/>
      <c r="P78" s="23" t="n"/>
      <c r="Q78" s="23" t="n"/>
      <c r="R78" s="24">
        <f>IF(OR(A78="",Q78="",O78="",P78=""),"",IFERROR(Q78+O78+P78,""))</f>
        <v/>
      </c>
      <c r="S78" s="23" t="n"/>
      <c r="T78" s="23" t="n"/>
      <c r="U78" s="3" t="n"/>
      <c r="V78" s="3" t="n"/>
      <c r="W78" s="8">
        <f>IF(A78="","",IFERROR(VLOOKUP(V78,'Anleitungen'!$H$5:$I$9,2,FALSE),"Unbekannt"))</f>
        <v/>
      </c>
      <c r="X78" s="3" t="n"/>
      <c r="Y78" s="3" t="n"/>
      <c r="Z78" s="3" t="n"/>
      <c r="AA78" s="2" t="n"/>
      <c r="AB78" s="2" t="n"/>
      <c r="AC78" s="22" t="n"/>
      <c r="AD78" s="8">
        <f>IF(A78="","",IF(AND(U78="Zugestimmt",X78="Ja",Y78="Ja"),"Vollständig",IF(U78="Abgelehnt","Nicht genehmigt","Prüfung erforderlich")))</f>
        <v/>
      </c>
      <c r="AE78" s="24">
        <f>IF(OR(A78="",T78="",S78=""),"",IFERROR(T78-S78,0))</f>
        <v/>
      </c>
      <c r="AF78" s="24">
        <f>IF(OR(A78="",P78="",M78="",L78=""),"",IFERROR(P78/(M78-L78),0))</f>
        <v/>
      </c>
      <c r="AG78" s="8">
        <f>IF(OR(A78="",J78="",I78=""),"",IF(J78&gt;I78,"Nachmeldung prüfen","Frist prüfen"))</f>
        <v/>
      </c>
    </row>
    <row r="79" ht="32" customHeight="1">
      <c r="A79" s="2" t="n"/>
      <c r="B79" s="2" t="n"/>
      <c r="C79" s="2" t="n"/>
      <c r="D79" s="2" t="n"/>
      <c r="E79" s="2" t="n"/>
      <c r="F79" s="3" t="n"/>
      <c r="G79" s="2" t="n"/>
      <c r="H79" s="21" t="n"/>
      <c r="I79" s="22" t="n"/>
      <c r="J79" s="22" t="n"/>
      <c r="K79" s="22" t="n"/>
      <c r="L79" s="3" t="n"/>
      <c r="M79" s="3" t="n"/>
      <c r="N79" s="23" t="n"/>
      <c r="O79" s="23" t="n"/>
      <c r="P79" s="23" t="n"/>
      <c r="Q79" s="23" t="n"/>
      <c r="R79" s="26">
        <f>IF(OR(A79="",Q79="",O79="",P79=""),"",IFERROR(Q79+O79+P79,""))</f>
        <v/>
      </c>
      <c r="S79" s="23" t="n"/>
      <c r="T79" s="23" t="n"/>
      <c r="U79" s="3" t="n"/>
      <c r="V79" s="3" t="n"/>
      <c r="W79" s="11">
        <f>IF(A79="","",IFERROR(VLOOKUP(V79,'Anleitungen'!$H$5:$I$9,2,FALSE),"Unbekannt"))</f>
        <v/>
      </c>
      <c r="X79" s="3" t="n"/>
      <c r="Y79" s="3" t="n"/>
      <c r="Z79" s="3" t="n"/>
      <c r="AA79" s="2" t="n"/>
      <c r="AB79" s="2" t="n"/>
      <c r="AC79" s="22" t="n"/>
      <c r="AD79" s="11">
        <f>IF(A79="","",IF(AND(U79="Zugestimmt",X79="Ja",Y79="Ja"),"Vollständig",IF(U79="Abgelehnt","Nicht genehmigt","Prüfung erforderlich")))</f>
        <v/>
      </c>
      <c r="AE79" s="26">
        <f>IF(OR(A79="",T79="",S79=""),"",IFERROR(T79-S79,0))</f>
        <v/>
      </c>
      <c r="AF79" s="26">
        <f>IF(OR(A79="",P79="",M79="",L79=""),"",IFERROR(P79/(M79-L79),0))</f>
        <v/>
      </c>
      <c r="AG79" s="11">
        <f>IF(OR(A79="",J79="",I79=""),"",IF(J79&gt;I79,"Nachmeldung prüfen","Frist prüfen"))</f>
        <v/>
      </c>
    </row>
    <row r="80" ht="32" customHeight="1">
      <c r="A80" s="2" t="n"/>
      <c r="B80" s="2" t="n"/>
      <c r="C80" s="2" t="n"/>
      <c r="D80" s="2" t="n"/>
      <c r="E80" s="2" t="n"/>
      <c r="F80" s="3" t="n"/>
      <c r="G80" s="2" t="n"/>
      <c r="H80" s="21" t="n"/>
      <c r="I80" s="22" t="n"/>
      <c r="J80" s="22" t="n"/>
      <c r="K80" s="22" t="n"/>
      <c r="L80" s="3" t="n"/>
      <c r="M80" s="3" t="n"/>
      <c r="N80" s="23" t="n"/>
      <c r="O80" s="23" t="n"/>
      <c r="P80" s="23" t="n"/>
      <c r="Q80" s="23" t="n"/>
      <c r="R80" s="24">
        <f>IF(OR(A80="",Q80="",O80="",P80=""),"",IFERROR(Q80+O80+P80,""))</f>
        <v/>
      </c>
      <c r="S80" s="23" t="n"/>
      <c r="T80" s="23" t="n"/>
      <c r="U80" s="3" t="n"/>
      <c r="V80" s="3" t="n"/>
      <c r="W80" s="8">
        <f>IF(A80="","",IFERROR(VLOOKUP(V80,'Anleitungen'!$H$5:$I$9,2,FALSE),"Unbekannt"))</f>
        <v/>
      </c>
      <c r="X80" s="3" t="n"/>
      <c r="Y80" s="3" t="n"/>
      <c r="Z80" s="3" t="n"/>
      <c r="AA80" s="2" t="n"/>
      <c r="AB80" s="2" t="n"/>
      <c r="AC80" s="22" t="n"/>
      <c r="AD80" s="8">
        <f>IF(A80="","",IF(AND(U80="Zugestimmt",X80="Ja",Y80="Ja"),"Vollständig",IF(U80="Abgelehnt","Nicht genehmigt","Prüfung erforderlich")))</f>
        <v/>
      </c>
      <c r="AE80" s="24">
        <f>IF(OR(A80="",T80="",S80=""),"",IFERROR(T80-S80,0))</f>
        <v/>
      </c>
      <c r="AF80" s="24">
        <f>IF(OR(A80="",P80="",M80="",L80=""),"",IFERROR(P80/(M80-L80),0))</f>
        <v/>
      </c>
      <c r="AG80" s="8">
        <f>IF(OR(A80="",J80="",I80=""),"",IF(J80&gt;I80,"Nachmeldung prüfen","Frist prüfen"))</f>
        <v/>
      </c>
    </row>
    <row r="81" ht="32" customHeight="1">
      <c r="A81" s="2" t="n"/>
      <c r="B81" s="2" t="n"/>
      <c r="C81" s="2" t="n"/>
      <c r="D81" s="2" t="n"/>
      <c r="E81" s="2" t="n"/>
      <c r="F81" s="3" t="n"/>
      <c r="G81" s="2" t="n"/>
      <c r="H81" s="21" t="n"/>
      <c r="I81" s="22" t="n"/>
      <c r="J81" s="22" t="n"/>
      <c r="K81" s="22" t="n"/>
      <c r="L81" s="3" t="n"/>
      <c r="M81" s="3" t="n"/>
      <c r="N81" s="23" t="n"/>
      <c r="O81" s="23" t="n"/>
      <c r="P81" s="23" t="n"/>
      <c r="Q81" s="23" t="n"/>
      <c r="R81" s="26">
        <f>IF(OR(A81="",Q81="",O81="",P81=""),"",IFERROR(Q81+O81+P81,""))</f>
        <v/>
      </c>
      <c r="S81" s="23" t="n"/>
      <c r="T81" s="23" t="n"/>
      <c r="U81" s="3" t="n"/>
      <c r="V81" s="3" t="n"/>
      <c r="W81" s="11">
        <f>IF(A81="","",IFERROR(VLOOKUP(V81,'Anleitungen'!$H$5:$I$9,2,FALSE),"Unbekannt"))</f>
        <v/>
      </c>
      <c r="X81" s="3" t="n"/>
      <c r="Y81" s="3" t="n"/>
      <c r="Z81" s="3" t="n"/>
      <c r="AA81" s="2" t="n"/>
      <c r="AB81" s="2" t="n"/>
      <c r="AC81" s="22" t="n"/>
      <c r="AD81" s="11">
        <f>IF(A81="","",IF(AND(U81="Zugestimmt",X81="Ja",Y81="Ja"),"Vollständig",IF(U81="Abgelehnt","Nicht genehmigt","Prüfung erforderlich")))</f>
        <v/>
      </c>
      <c r="AE81" s="26">
        <f>IF(OR(A81="",T81="",S81=""),"",IFERROR(T81-S81,0))</f>
        <v/>
      </c>
      <c r="AF81" s="26">
        <f>IF(OR(A81="",P81="",M81="",L81=""),"",IFERROR(P81/(M81-L81),0))</f>
        <v/>
      </c>
      <c r="AG81" s="11">
        <f>IF(OR(A81="",J81="",I81=""),"",IF(J81&gt;I81,"Nachmeldung prüfen","Frist prüfen"))</f>
        <v/>
      </c>
    </row>
    <row r="82" ht="32" customHeight="1">
      <c r="A82" s="2" t="n"/>
      <c r="B82" s="2" t="n"/>
      <c r="C82" s="2" t="n"/>
      <c r="D82" s="2" t="n"/>
      <c r="E82" s="2" t="n"/>
      <c r="F82" s="3" t="n"/>
      <c r="G82" s="2" t="n"/>
      <c r="H82" s="21" t="n"/>
      <c r="I82" s="22" t="n"/>
      <c r="J82" s="22" t="n"/>
      <c r="K82" s="22" t="n"/>
      <c r="L82" s="3" t="n"/>
      <c r="M82" s="3" t="n"/>
      <c r="N82" s="23" t="n"/>
      <c r="O82" s="23" t="n"/>
      <c r="P82" s="23" t="n"/>
      <c r="Q82" s="23" t="n"/>
      <c r="R82" s="24">
        <f>IF(OR(A82="",Q82="",O82="",P82=""),"",IFERROR(Q82+O82+P82,""))</f>
        <v/>
      </c>
      <c r="S82" s="23" t="n"/>
      <c r="T82" s="23" t="n"/>
      <c r="U82" s="3" t="n"/>
      <c r="V82" s="3" t="n"/>
      <c r="W82" s="8">
        <f>IF(A82="","",IFERROR(VLOOKUP(V82,'Anleitungen'!$H$5:$I$9,2,FALSE),"Unbekannt"))</f>
        <v/>
      </c>
      <c r="X82" s="3" t="n"/>
      <c r="Y82" s="3" t="n"/>
      <c r="Z82" s="3" t="n"/>
      <c r="AA82" s="2" t="n"/>
      <c r="AB82" s="2" t="n"/>
      <c r="AC82" s="22" t="n"/>
      <c r="AD82" s="8">
        <f>IF(A82="","",IF(AND(U82="Zugestimmt",X82="Ja",Y82="Ja"),"Vollständig",IF(U82="Abgelehnt","Nicht genehmigt","Prüfung erforderlich")))</f>
        <v/>
      </c>
      <c r="AE82" s="24">
        <f>IF(OR(A82="",T82="",S82=""),"",IFERROR(T82-S82,0))</f>
        <v/>
      </c>
      <c r="AF82" s="24">
        <f>IF(OR(A82="",P82="",M82="",L82=""),"",IFERROR(P82/(M82-L82),0))</f>
        <v/>
      </c>
      <c r="AG82" s="8">
        <f>IF(OR(A82="",J82="",I82=""),"",IF(J82&gt;I82,"Nachmeldung prüfen","Frist prüfen"))</f>
        <v/>
      </c>
    </row>
    <row r="83" ht="32" customHeight="1">
      <c r="A83" s="2" t="n"/>
      <c r="B83" s="2" t="n"/>
      <c r="C83" s="2" t="n"/>
      <c r="D83" s="2" t="n"/>
      <c r="E83" s="2" t="n"/>
      <c r="F83" s="3" t="n"/>
      <c r="G83" s="2" t="n"/>
      <c r="H83" s="21" t="n"/>
      <c r="I83" s="22" t="n"/>
      <c r="J83" s="22" t="n"/>
      <c r="K83" s="22" t="n"/>
      <c r="L83" s="3" t="n"/>
      <c r="M83" s="3" t="n"/>
      <c r="N83" s="23" t="n"/>
      <c r="O83" s="23" t="n"/>
      <c r="P83" s="23" t="n"/>
      <c r="Q83" s="23" t="n"/>
      <c r="R83" s="26">
        <f>IF(OR(A83="",Q83="",O83="",P83=""),"",IFERROR(Q83+O83+P83,""))</f>
        <v/>
      </c>
      <c r="S83" s="23" t="n"/>
      <c r="T83" s="23" t="n"/>
      <c r="U83" s="3" t="n"/>
      <c r="V83" s="3" t="n"/>
      <c r="W83" s="11">
        <f>IF(A83="","",IFERROR(VLOOKUP(V83,'Anleitungen'!$H$5:$I$9,2,FALSE),"Unbekannt"))</f>
        <v/>
      </c>
      <c r="X83" s="3" t="n"/>
      <c r="Y83" s="3" t="n"/>
      <c r="Z83" s="3" t="n"/>
      <c r="AA83" s="2" t="n"/>
      <c r="AB83" s="2" t="n"/>
      <c r="AC83" s="22" t="n"/>
      <c r="AD83" s="11">
        <f>IF(A83="","",IF(AND(U83="Zugestimmt",X83="Ja",Y83="Ja"),"Vollständig",IF(U83="Abgelehnt","Nicht genehmigt","Prüfung erforderlich")))</f>
        <v/>
      </c>
      <c r="AE83" s="26">
        <f>IF(OR(A83="",T83="",S83=""),"",IFERROR(T83-S83,0))</f>
        <v/>
      </c>
      <c r="AF83" s="26">
        <f>IF(OR(A83="",P83="",M83="",L83=""),"",IFERROR(P83/(M83-L83),0))</f>
        <v/>
      </c>
      <c r="AG83" s="11">
        <f>IF(OR(A83="",J83="",I83=""),"",IF(J83&gt;I83,"Nachmeldung prüfen","Frist prüfen"))</f>
        <v/>
      </c>
    </row>
    <row r="84" ht="32" customHeight="1">
      <c r="A84" s="2" t="n"/>
      <c r="B84" s="2" t="n"/>
      <c r="C84" s="2" t="n"/>
      <c r="D84" s="2" t="n"/>
      <c r="E84" s="2" t="n"/>
      <c r="F84" s="3" t="n"/>
      <c r="G84" s="2" t="n"/>
      <c r="H84" s="21" t="n"/>
      <c r="I84" s="22" t="n"/>
      <c r="J84" s="22" t="n"/>
      <c r="K84" s="22" t="n"/>
      <c r="L84" s="3" t="n"/>
      <c r="M84" s="3" t="n"/>
      <c r="N84" s="23" t="n"/>
      <c r="O84" s="23" t="n"/>
      <c r="P84" s="23" t="n"/>
      <c r="Q84" s="23" t="n"/>
      <c r="R84" s="24">
        <f>IF(OR(A84="",Q84="",O84="",P84=""),"",IFERROR(Q84+O84+P84,""))</f>
        <v/>
      </c>
      <c r="S84" s="23" t="n"/>
      <c r="T84" s="23" t="n"/>
      <c r="U84" s="3" t="n"/>
      <c r="V84" s="3" t="n"/>
      <c r="W84" s="8">
        <f>IF(A84="","",IFERROR(VLOOKUP(V84,'Anleitungen'!$H$5:$I$9,2,FALSE),"Unbekannt"))</f>
        <v/>
      </c>
      <c r="X84" s="3" t="n"/>
      <c r="Y84" s="3" t="n"/>
      <c r="Z84" s="3" t="n"/>
      <c r="AA84" s="2" t="n"/>
      <c r="AB84" s="2" t="n"/>
      <c r="AC84" s="22" t="n"/>
      <c r="AD84" s="8">
        <f>IF(A84="","",IF(AND(U84="Zugestimmt",X84="Ja",Y84="Ja"),"Vollständig",IF(U84="Abgelehnt","Nicht genehmigt","Prüfung erforderlich")))</f>
        <v/>
      </c>
      <c r="AE84" s="24">
        <f>IF(OR(A84="",T84="",S84=""),"",IFERROR(T84-S84,0))</f>
        <v/>
      </c>
      <c r="AF84" s="24">
        <f>IF(OR(A84="",P84="",M84="",L84=""),"",IFERROR(P84/(M84-L84),0))</f>
        <v/>
      </c>
      <c r="AG84" s="8">
        <f>IF(OR(A84="",J84="",I84=""),"",IF(J84&gt;I84,"Nachmeldung prüfen","Frist prüfen"))</f>
        <v/>
      </c>
    </row>
    <row r="85" ht="32" customHeight="1">
      <c r="A85" s="2" t="n"/>
      <c r="B85" s="2" t="n"/>
      <c r="C85" s="2" t="n"/>
      <c r="D85" s="2" t="n"/>
      <c r="E85" s="2" t="n"/>
      <c r="F85" s="3" t="n"/>
      <c r="G85" s="2" t="n"/>
      <c r="H85" s="21" t="n"/>
      <c r="I85" s="22" t="n"/>
      <c r="J85" s="22" t="n"/>
      <c r="K85" s="22" t="n"/>
      <c r="L85" s="3" t="n"/>
      <c r="M85" s="3" t="n"/>
      <c r="N85" s="23" t="n"/>
      <c r="O85" s="23" t="n"/>
      <c r="P85" s="23" t="n"/>
      <c r="Q85" s="23" t="n"/>
      <c r="R85" s="26">
        <f>IF(OR(A85="",Q85="",O85="",P85=""),"",IFERROR(Q85+O85+P85,""))</f>
        <v/>
      </c>
      <c r="S85" s="23" t="n"/>
      <c r="T85" s="23" t="n"/>
      <c r="U85" s="3" t="n"/>
      <c r="V85" s="3" t="n"/>
      <c r="W85" s="11">
        <f>IF(A85="","",IFERROR(VLOOKUP(V85,'Anleitungen'!$H$5:$I$9,2,FALSE),"Unbekannt"))</f>
        <v/>
      </c>
      <c r="X85" s="3" t="n"/>
      <c r="Y85" s="3" t="n"/>
      <c r="Z85" s="3" t="n"/>
      <c r="AA85" s="2" t="n"/>
      <c r="AB85" s="2" t="n"/>
      <c r="AC85" s="22" t="n"/>
      <c r="AD85" s="11">
        <f>IF(A85="","",IF(AND(U85="Zugestimmt",X85="Ja",Y85="Ja"),"Vollständig",IF(U85="Abgelehnt","Nicht genehmigt","Prüfung erforderlich")))</f>
        <v/>
      </c>
      <c r="AE85" s="26">
        <f>IF(OR(A85="",T85="",S85=""),"",IFERROR(T85-S85,0))</f>
        <v/>
      </c>
      <c r="AF85" s="26">
        <f>IF(OR(A85="",P85="",M85="",L85=""),"",IFERROR(P85/(M85-L85),0))</f>
        <v/>
      </c>
      <c r="AG85" s="11">
        <f>IF(OR(A85="",J85="",I85=""),"",IF(J85&gt;I85,"Nachmeldung prüfen","Frist prüfen"))</f>
        <v/>
      </c>
    </row>
    <row r="86" ht="32" customHeight="1">
      <c r="A86" s="2" t="n"/>
      <c r="B86" s="2" t="n"/>
      <c r="C86" s="2" t="n"/>
      <c r="D86" s="2" t="n"/>
      <c r="E86" s="2" t="n"/>
      <c r="F86" s="3" t="n"/>
      <c r="G86" s="2" t="n"/>
      <c r="H86" s="21" t="n"/>
      <c r="I86" s="22" t="n"/>
      <c r="J86" s="22" t="n"/>
      <c r="K86" s="22" t="n"/>
      <c r="L86" s="3" t="n"/>
      <c r="M86" s="3" t="n"/>
      <c r="N86" s="23" t="n"/>
      <c r="O86" s="23" t="n"/>
      <c r="P86" s="23" t="n"/>
      <c r="Q86" s="23" t="n"/>
      <c r="R86" s="24">
        <f>IF(OR(A86="",Q86="",O86="",P86=""),"",IFERROR(Q86+O86+P86,""))</f>
        <v/>
      </c>
      <c r="S86" s="23" t="n"/>
      <c r="T86" s="23" t="n"/>
      <c r="U86" s="3" t="n"/>
      <c r="V86" s="3" t="n"/>
      <c r="W86" s="8">
        <f>IF(A86="","",IFERROR(VLOOKUP(V86,'Anleitungen'!$H$5:$I$9,2,FALSE),"Unbekannt"))</f>
        <v/>
      </c>
      <c r="X86" s="3" t="n"/>
      <c r="Y86" s="3" t="n"/>
      <c r="Z86" s="3" t="n"/>
      <c r="AA86" s="2" t="n"/>
      <c r="AB86" s="2" t="n"/>
      <c r="AC86" s="22" t="n"/>
      <c r="AD86" s="8">
        <f>IF(A86="","",IF(AND(U86="Zugestimmt",X86="Ja",Y86="Ja"),"Vollständig",IF(U86="Abgelehnt","Nicht genehmigt","Prüfung erforderlich")))</f>
        <v/>
      </c>
      <c r="AE86" s="24">
        <f>IF(OR(A86="",T86="",S86=""),"",IFERROR(T86-S86,0))</f>
        <v/>
      </c>
      <c r="AF86" s="24">
        <f>IF(OR(A86="",P86="",M86="",L86=""),"",IFERROR(P86/(M86-L86),0))</f>
        <v/>
      </c>
      <c r="AG86" s="8">
        <f>IF(OR(A86="",J86="",I86=""),"",IF(J86&gt;I86,"Nachmeldung prüfen","Frist prüfen"))</f>
        <v/>
      </c>
    </row>
    <row r="87" ht="32" customHeight="1">
      <c r="A87" s="2" t="n"/>
      <c r="B87" s="2" t="n"/>
      <c r="C87" s="2" t="n"/>
      <c r="D87" s="2" t="n"/>
      <c r="E87" s="2" t="n"/>
      <c r="F87" s="3" t="n"/>
      <c r="G87" s="2" t="n"/>
      <c r="H87" s="21" t="n"/>
      <c r="I87" s="22" t="n"/>
      <c r="J87" s="22" t="n"/>
      <c r="K87" s="22" t="n"/>
      <c r="L87" s="3" t="n"/>
      <c r="M87" s="3" t="n"/>
      <c r="N87" s="23" t="n"/>
      <c r="O87" s="23" t="n"/>
      <c r="P87" s="23" t="n"/>
      <c r="Q87" s="23" t="n"/>
      <c r="R87" s="26">
        <f>IF(OR(A87="",Q87="",O87="",P87=""),"",IFERROR(Q87+O87+P87,""))</f>
        <v/>
      </c>
      <c r="S87" s="23" t="n"/>
      <c r="T87" s="23" t="n"/>
      <c r="U87" s="3" t="n"/>
      <c r="V87" s="3" t="n"/>
      <c r="W87" s="11">
        <f>IF(A87="","",IFERROR(VLOOKUP(V87,'Anleitungen'!$H$5:$I$9,2,FALSE),"Unbekannt"))</f>
        <v/>
      </c>
      <c r="X87" s="3" t="n"/>
      <c r="Y87" s="3" t="n"/>
      <c r="Z87" s="3" t="n"/>
      <c r="AA87" s="2" t="n"/>
      <c r="AB87" s="2" t="n"/>
      <c r="AC87" s="22" t="n"/>
      <c r="AD87" s="11">
        <f>IF(A87="","",IF(AND(U87="Zugestimmt",X87="Ja",Y87="Ja"),"Vollständig",IF(U87="Abgelehnt","Nicht genehmigt","Prüfung erforderlich")))</f>
        <v/>
      </c>
      <c r="AE87" s="26">
        <f>IF(OR(A87="",T87="",S87=""),"",IFERROR(T87-S87,0))</f>
        <v/>
      </c>
      <c r="AF87" s="26">
        <f>IF(OR(A87="",P87="",M87="",L87=""),"",IFERROR(P87/(M87-L87),0))</f>
        <v/>
      </c>
      <c r="AG87" s="11">
        <f>IF(OR(A87="",J87="",I87=""),"",IF(J87&gt;I87,"Nachmeldung prüfen","Frist prüfen"))</f>
        <v/>
      </c>
    </row>
    <row r="88" ht="32" customHeight="1">
      <c r="A88" s="2" t="n"/>
      <c r="B88" s="2" t="n"/>
      <c r="C88" s="2" t="n"/>
      <c r="D88" s="2" t="n"/>
      <c r="E88" s="2" t="n"/>
      <c r="F88" s="3" t="n"/>
      <c r="G88" s="2" t="n"/>
      <c r="H88" s="21" t="n"/>
      <c r="I88" s="22" t="n"/>
      <c r="J88" s="22" t="n"/>
      <c r="K88" s="22" t="n"/>
      <c r="L88" s="3" t="n"/>
      <c r="M88" s="3" t="n"/>
      <c r="N88" s="23" t="n"/>
      <c r="O88" s="23" t="n"/>
      <c r="P88" s="23" t="n"/>
      <c r="Q88" s="23" t="n"/>
      <c r="R88" s="24">
        <f>IF(OR(A88="",Q88="",O88="",P88=""),"",IFERROR(Q88+O88+P88,""))</f>
        <v/>
      </c>
      <c r="S88" s="23" t="n"/>
      <c r="T88" s="23" t="n"/>
      <c r="U88" s="3" t="n"/>
      <c r="V88" s="3" t="n"/>
      <c r="W88" s="8">
        <f>IF(A88="","",IFERROR(VLOOKUP(V88,'Anleitungen'!$H$5:$I$9,2,FALSE),"Unbekannt"))</f>
        <v/>
      </c>
      <c r="X88" s="3" t="n"/>
      <c r="Y88" s="3" t="n"/>
      <c r="Z88" s="3" t="n"/>
      <c r="AA88" s="2" t="n"/>
      <c r="AB88" s="2" t="n"/>
      <c r="AC88" s="22" t="n"/>
      <c r="AD88" s="8">
        <f>IF(A88="","",IF(AND(U88="Zugestimmt",X88="Ja",Y88="Ja"),"Vollständig",IF(U88="Abgelehnt","Nicht genehmigt","Prüfung erforderlich")))</f>
        <v/>
      </c>
      <c r="AE88" s="24">
        <f>IF(OR(A88="",T88="",S88=""),"",IFERROR(T88-S88,0))</f>
        <v/>
      </c>
      <c r="AF88" s="24">
        <f>IF(OR(A88="",P88="",M88="",L88=""),"",IFERROR(P88/(M88-L88),0))</f>
        <v/>
      </c>
      <c r="AG88" s="8">
        <f>IF(OR(A88="",J88="",I88=""),"",IF(J88&gt;I88,"Nachmeldung prüfen","Frist prüfen"))</f>
        <v/>
      </c>
    </row>
    <row r="89" ht="32" customHeight="1">
      <c r="A89" s="2" t="n"/>
      <c r="B89" s="2" t="n"/>
      <c r="C89" s="2" t="n"/>
      <c r="D89" s="2" t="n"/>
      <c r="E89" s="2" t="n"/>
      <c r="F89" s="3" t="n"/>
      <c r="G89" s="2" t="n"/>
      <c r="H89" s="21" t="n"/>
      <c r="I89" s="22" t="n"/>
      <c r="J89" s="22" t="n"/>
      <c r="K89" s="22" t="n"/>
      <c r="L89" s="3" t="n"/>
      <c r="M89" s="3" t="n"/>
      <c r="N89" s="23" t="n"/>
      <c r="O89" s="23" t="n"/>
      <c r="P89" s="23" t="n"/>
      <c r="Q89" s="23" t="n"/>
      <c r="R89" s="26">
        <f>IF(OR(A89="",Q89="",O89="",P89=""),"",IFERROR(Q89+O89+P89,""))</f>
        <v/>
      </c>
      <c r="S89" s="23" t="n"/>
      <c r="T89" s="23" t="n"/>
      <c r="U89" s="3" t="n"/>
      <c r="V89" s="3" t="n"/>
      <c r="W89" s="11">
        <f>IF(A89="","",IFERROR(VLOOKUP(V89,'Anleitungen'!$H$5:$I$9,2,FALSE),"Unbekannt"))</f>
        <v/>
      </c>
      <c r="X89" s="3" t="n"/>
      <c r="Y89" s="3" t="n"/>
      <c r="Z89" s="3" t="n"/>
      <c r="AA89" s="2" t="n"/>
      <c r="AB89" s="2" t="n"/>
      <c r="AC89" s="22" t="n"/>
      <c r="AD89" s="11">
        <f>IF(A89="","",IF(AND(U89="Zugestimmt",X89="Ja",Y89="Ja"),"Vollständig",IF(U89="Abgelehnt","Nicht genehmigt","Prüfung erforderlich")))</f>
        <v/>
      </c>
      <c r="AE89" s="26">
        <f>IF(OR(A89="",T89="",S89=""),"",IFERROR(T89-S89,0))</f>
        <v/>
      </c>
      <c r="AF89" s="26">
        <f>IF(OR(A89="",P89="",M89="",L89=""),"",IFERROR(P89/(M89-L89),0))</f>
        <v/>
      </c>
      <c r="AG89" s="11">
        <f>IF(OR(A89="",J89="",I89=""),"",IF(J89&gt;I89,"Nachmeldung prüfen","Frist prüfen"))</f>
        <v/>
      </c>
    </row>
    <row r="90" ht="32" customHeight="1">
      <c r="A90" s="2" t="n"/>
      <c r="B90" s="2" t="n"/>
      <c r="C90" s="2" t="n"/>
      <c r="D90" s="2" t="n"/>
      <c r="E90" s="2" t="n"/>
      <c r="F90" s="3" t="n"/>
      <c r="G90" s="2" t="n"/>
      <c r="H90" s="21" t="n"/>
      <c r="I90" s="22" t="n"/>
      <c r="J90" s="22" t="n"/>
      <c r="K90" s="22" t="n"/>
      <c r="L90" s="3" t="n"/>
      <c r="M90" s="3" t="n"/>
      <c r="N90" s="23" t="n"/>
      <c r="O90" s="23" t="n"/>
      <c r="P90" s="23" t="n"/>
      <c r="Q90" s="23" t="n"/>
      <c r="R90" s="24">
        <f>IF(OR(A90="",Q90="",O90="",P90=""),"",IFERROR(Q90+O90+P90,""))</f>
        <v/>
      </c>
      <c r="S90" s="23" t="n"/>
      <c r="T90" s="23" t="n"/>
      <c r="U90" s="3" t="n"/>
      <c r="V90" s="3" t="n"/>
      <c r="W90" s="8">
        <f>IF(A90="","",IFERROR(VLOOKUP(V90,'Anleitungen'!$H$5:$I$9,2,FALSE),"Unbekannt"))</f>
        <v/>
      </c>
      <c r="X90" s="3" t="n"/>
      <c r="Y90" s="3" t="n"/>
      <c r="Z90" s="3" t="n"/>
      <c r="AA90" s="2" t="n"/>
      <c r="AB90" s="2" t="n"/>
      <c r="AC90" s="22" t="n"/>
      <c r="AD90" s="8">
        <f>IF(A90="","",IF(AND(U90="Zugestimmt",X90="Ja",Y90="Ja"),"Vollständig",IF(U90="Abgelehnt","Nicht genehmigt","Prüfung erforderlich")))</f>
        <v/>
      </c>
      <c r="AE90" s="24">
        <f>IF(OR(A90="",T90="",S90=""),"",IFERROR(T90-S90,0))</f>
        <v/>
      </c>
      <c r="AF90" s="24">
        <f>IF(OR(A90="",P90="",M90="",L90=""),"",IFERROR(P90/(M90-L90),0))</f>
        <v/>
      </c>
      <c r="AG90" s="8">
        <f>IF(OR(A90="",J90="",I90=""),"",IF(J90&gt;I90,"Nachmeldung prüfen","Frist prüfen"))</f>
        <v/>
      </c>
    </row>
    <row r="91" ht="32" customHeight="1">
      <c r="A91" s="2" t="n"/>
      <c r="B91" s="2" t="n"/>
      <c r="C91" s="2" t="n"/>
      <c r="D91" s="2" t="n"/>
      <c r="E91" s="2" t="n"/>
      <c r="F91" s="3" t="n"/>
      <c r="G91" s="2" t="n"/>
      <c r="H91" s="21" t="n"/>
      <c r="I91" s="22" t="n"/>
      <c r="J91" s="22" t="n"/>
      <c r="K91" s="22" t="n"/>
      <c r="L91" s="3" t="n"/>
      <c r="M91" s="3" t="n"/>
      <c r="N91" s="23" t="n"/>
      <c r="O91" s="23" t="n"/>
      <c r="P91" s="23" t="n"/>
      <c r="Q91" s="23" t="n"/>
      <c r="R91" s="26">
        <f>IF(OR(A91="",Q91="",O91="",P91=""),"",IFERROR(Q91+O91+P91,""))</f>
        <v/>
      </c>
      <c r="S91" s="23" t="n"/>
      <c r="T91" s="23" t="n"/>
      <c r="U91" s="3" t="n"/>
      <c r="V91" s="3" t="n"/>
      <c r="W91" s="11">
        <f>IF(A91="","",IFERROR(VLOOKUP(V91,'Anleitungen'!$H$5:$I$9,2,FALSE),"Unbekannt"))</f>
        <v/>
      </c>
      <c r="X91" s="3" t="n"/>
      <c r="Y91" s="3" t="n"/>
      <c r="Z91" s="3" t="n"/>
      <c r="AA91" s="2" t="n"/>
      <c r="AB91" s="2" t="n"/>
      <c r="AC91" s="22" t="n"/>
      <c r="AD91" s="11">
        <f>IF(A91="","",IF(AND(U91="Zugestimmt",X91="Ja",Y91="Ja"),"Vollständig",IF(U91="Abgelehnt","Nicht genehmigt","Prüfung erforderlich")))</f>
        <v/>
      </c>
      <c r="AE91" s="26">
        <f>IF(OR(A91="",T91="",S91=""),"",IFERROR(T91-S91,0))</f>
        <v/>
      </c>
      <c r="AF91" s="26">
        <f>IF(OR(A91="",P91="",M91="",L91=""),"",IFERROR(P91/(M91-L91),0))</f>
        <v/>
      </c>
      <c r="AG91" s="11">
        <f>IF(OR(A91="",J91="",I91=""),"",IF(J91&gt;I91,"Nachmeldung prüfen","Frist prüfen"))</f>
        <v/>
      </c>
    </row>
    <row r="92" ht="32" customHeight="1">
      <c r="A92" s="2" t="n"/>
      <c r="B92" s="2" t="n"/>
      <c r="C92" s="2" t="n"/>
      <c r="D92" s="2" t="n"/>
      <c r="E92" s="2" t="n"/>
      <c r="F92" s="3" t="n"/>
      <c r="G92" s="2" t="n"/>
      <c r="H92" s="21" t="n"/>
      <c r="I92" s="22" t="n"/>
      <c r="J92" s="22" t="n"/>
      <c r="K92" s="22" t="n"/>
      <c r="L92" s="3" t="n"/>
      <c r="M92" s="3" t="n"/>
      <c r="N92" s="23" t="n"/>
      <c r="O92" s="23" t="n"/>
      <c r="P92" s="23" t="n"/>
      <c r="Q92" s="23" t="n"/>
      <c r="R92" s="24">
        <f>IF(OR(A92="",Q92="",O92="",P92=""),"",IFERROR(Q92+O92+P92,""))</f>
        <v/>
      </c>
      <c r="S92" s="23" t="n"/>
      <c r="T92" s="23" t="n"/>
      <c r="U92" s="3" t="n"/>
      <c r="V92" s="3" t="n"/>
      <c r="W92" s="8">
        <f>IF(A92="","",IFERROR(VLOOKUP(V92,'Anleitungen'!$H$5:$I$9,2,FALSE),"Unbekannt"))</f>
        <v/>
      </c>
      <c r="X92" s="3" t="n"/>
      <c r="Y92" s="3" t="n"/>
      <c r="Z92" s="3" t="n"/>
      <c r="AA92" s="2" t="n"/>
      <c r="AB92" s="2" t="n"/>
      <c r="AC92" s="22" t="n"/>
      <c r="AD92" s="8">
        <f>IF(A92="","",IF(AND(U92="Zugestimmt",X92="Ja",Y92="Ja"),"Vollständig",IF(U92="Abgelehnt","Nicht genehmigt","Prüfung erforderlich")))</f>
        <v/>
      </c>
      <c r="AE92" s="24">
        <f>IF(OR(A92="",T92="",S92=""),"",IFERROR(T92-S92,0))</f>
        <v/>
      </c>
      <c r="AF92" s="24">
        <f>IF(OR(A92="",P92="",M92="",L92=""),"",IFERROR(P92/(M92-L92),0))</f>
        <v/>
      </c>
      <c r="AG92" s="8">
        <f>IF(OR(A92="",J92="",I92=""),"",IF(J92&gt;I92,"Nachmeldung prüfen","Frist prüfen"))</f>
        <v/>
      </c>
    </row>
    <row r="93" ht="32" customHeight="1">
      <c r="A93" s="2" t="n"/>
      <c r="B93" s="2" t="n"/>
      <c r="C93" s="2" t="n"/>
      <c r="D93" s="2" t="n"/>
      <c r="E93" s="2" t="n"/>
      <c r="F93" s="3" t="n"/>
      <c r="G93" s="2" t="n"/>
      <c r="H93" s="21" t="n"/>
      <c r="I93" s="22" t="n"/>
      <c r="J93" s="22" t="n"/>
      <c r="K93" s="22" t="n"/>
      <c r="L93" s="3" t="n"/>
      <c r="M93" s="3" t="n"/>
      <c r="N93" s="23" t="n"/>
      <c r="O93" s="23" t="n"/>
      <c r="P93" s="23" t="n"/>
      <c r="Q93" s="23" t="n"/>
      <c r="R93" s="26">
        <f>IF(OR(A93="",Q93="",O93="",P93=""),"",IFERROR(Q93+O93+P93,""))</f>
        <v/>
      </c>
      <c r="S93" s="23" t="n"/>
      <c r="T93" s="23" t="n"/>
      <c r="U93" s="3" t="n"/>
      <c r="V93" s="3" t="n"/>
      <c r="W93" s="11">
        <f>IF(A93="","",IFERROR(VLOOKUP(V93,'Anleitungen'!$H$5:$I$9,2,FALSE),"Unbekannt"))</f>
        <v/>
      </c>
      <c r="X93" s="3" t="n"/>
      <c r="Y93" s="3" t="n"/>
      <c r="Z93" s="3" t="n"/>
      <c r="AA93" s="2" t="n"/>
      <c r="AB93" s="2" t="n"/>
      <c r="AC93" s="22" t="n"/>
      <c r="AD93" s="11">
        <f>IF(A93="","",IF(AND(U93="Zugestimmt",X93="Ja",Y93="Ja"),"Vollständig",IF(U93="Abgelehnt","Nicht genehmigt","Prüfung erforderlich")))</f>
        <v/>
      </c>
      <c r="AE93" s="26">
        <f>IF(OR(A93="",T93="",S93=""),"",IFERROR(T93-S93,0))</f>
        <v/>
      </c>
      <c r="AF93" s="26">
        <f>IF(OR(A93="",P93="",M93="",L93=""),"",IFERROR(P93/(M93-L93),0))</f>
        <v/>
      </c>
      <c r="AG93" s="11">
        <f>IF(OR(A93="",J93="",I93=""),"",IF(J93&gt;I93,"Nachmeldung prüfen","Frist prüfen"))</f>
        <v/>
      </c>
    </row>
    <row r="94" ht="32" customHeight="1">
      <c r="A94" s="2" t="n"/>
      <c r="B94" s="2" t="n"/>
      <c r="C94" s="2" t="n"/>
      <c r="D94" s="2" t="n"/>
      <c r="E94" s="2" t="n"/>
      <c r="F94" s="3" t="n"/>
      <c r="G94" s="2" t="n"/>
      <c r="H94" s="21" t="n"/>
      <c r="I94" s="22" t="n"/>
      <c r="J94" s="22" t="n"/>
      <c r="K94" s="22" t="n"/>
      <c r="L94" s="3" t="n"/>
      <c r="M94" s="3" t="n"/>
      <c r="N94" s="23" t="n"/>
      <c r="O94" s="23" t="n"/>
      <c r="P94" s="23" t="n"/>
      <c r="Q94" s="23" t="n"/>
      <c r="R94" s="24">
        <f>IF(OR(A94="",Q94="",O94="",P94=""),"",IFERROR(Q94+O94+P94,""))</f>
        <v/>
      </c>
      <c r="S94" s="23" t="n"/>
      <c r="T94" s="23" t="n"/>
      <c r="U94" s="3" t="n"/>
      <c r="V94" s="3" t="n"/>
      <c r="W94" s="8">
        <f>IF(A94="","",IFERROR(VLOOKUP(V94,'Anleitungen'!$H$5:$I$9,2,FALSE),"Unbekannt"))</f>
        <v/>
      </c>
      <c r="X94" s="3" t="n"/>
      <c r="Y94" s="3" t="n"/>
      <c r="Z94" s="3" t="n"/>
      <c r="AA94" s="2" t="n"/>
      <c r="AB94" s="2" t="n"/>
      <c r="AC94" s="22" t="n"/>
      <c r="AD94" s="8">
        <f>IF(A94="","",IF(AND(U94="Zugestimmt",X94="Ja",Y94="Ja"),"Vollständig",IF(U94="Abgelehnt","Nicht genehmigt","Prüfung erforderlich")))</f>
        <v/>
      </c>
      <c r="AE94" s="24">
        <f>IF(OR(A94="",T94="",S94=""),"",IFERROR(T94-S94,0))</f>
        <v/>
      </c>
      <c r="AF94" s="24">
        <f>IF(OR(A94="",P94="",M94="",L94=""),"",IFERROR(P94/(M94-L94),0))</f>
        <v/>
      </c>
      <c r="AG94" s="8">
        <f>IF(OR(A94="",J94="",I94=""),"",IF(J94&gt;I94,"Nachmeldung prüfen","Frist prüfen"))</f>
        <v/>
      </c>
    </row>
    <row r="95" ht="32" customHeight="1">
      <c r="A95" s="2" t="n"/>
      <c r="B95" s="2" t="n"/>
      <c r="C95" s="2" t="n"/>
      <c r="D95" s="2" t="n"/>
      <c r="E95" s="2" t="n"/>
      <c r="F95" s="3" t="n"/>
      <c r="G95" s="2" t="n"/>
      <c r="H95" s="21" t="n"/>
      <c r="I95" s="22" t="n"/>
      <c r="J95" s="22" t="n"/>
      <c r="K95" s="22" t="n"/>
      <c r="L95" s="3" t="n"/>
      <c r="M95" s="3" t="n"/>
      <c r="N95" s="23" t="n"/>
      <c r="O95" s="23" t="n"/>
      <c r="P95" s="23" t="n"/>
      <c r="Q95" s="23" t="n"/>
      <c r="R95" s="26">
        <f>IF(OR(A95="",Q95="",O95="",P95=""),"",IFERROR(Q95+O95+P95,""))</f>
        <v/>
      </c>
      <c r="S95" s="23" t="n"/>
      <c r="T95" s="23" t="n"/>
      <c r="U95" s="3" t="n"/>
      <c r="V95" s="3" t="n"/>
      <c r="W95" s="11">
        <f>IF(A95="","",IFERROR(VLOOKUP(V95,'Anleitungen'!$H$5:$I$9,2,FALSE),"Unbekannt"))</f>
        <v/>
      </c>
      <c r="X95" s="3" t="n"/>
      <c r="Y95" s="3" t="n"/>
      <c r="Z95" s="3" t="n"/>
      <c r="AA95" s="2" t="n"/>
      <c r="AB95" s="2" t="n"/>
      <c r="AC95" s="22" t="n"/>
      <c r="AD95" s="11">
        <f>IF(A95="","",IF(AND(U95="Zugestimmt",X95="Ja",Y95="Ja"),"Vollständig",IF(U95="Abgelehnt","Nicht genehmigt","Prüfung erforderlich")))</f>
        <v/>
      </c>
      <c r="AE95" s="26">
        <f>IF(OR(A95="",T95="",S95=""),"",IFERROR(T95-S95,0))</f>
        <v/>
      </c>
      <c r="AF95" s="26">
        <f>IF(OR(A95="",P95="",M95="",L95=""),"",IFERROR(P95/(M95-L95),0))</f>
        <v/>
      </c>
      <c r="AG95" s="11">
        <f>IF(OR(A95="",J95="",I95=""),"",IF(J95&gt;I95,"Nachmeldung prüfen","Frist prüfen"))</f>
        <v/>
      </c>
    </row>
    <row r="96" ht="32" customHeight="1">
      <c r="A96" s="2" t="n"/>
      <c r="B96" s="2" t="n"/>
      <c r="C96" s="2" t="n"/>
      <c r="D96" s="2" t="n"/>
      <c r="E96" s="2" t="n"/>
      <c r="F96" s="3" t="n"/>
      <c r="G96" s="2" t="n"/>
      <c r="H96" s="21" t="n"/>
      <c r="I96" s="22" t="n"/>
      <c r="J96" s="22" t="n"/>
      <c r="K96" s="22" t="n"/>
      <c r="L96" s="3" t="n"/>
      <c r="M96" s="3" t="n"/>
      <c r="N96" s="23" t="n"/>
      <c r="O96" s="23" t="n"/>
      <c r="P96" s="23" t="n"/>
      <c r="Q96" s="23" t="n"/>
      <c r="R96" s="24">
        <f>IF(OR(A96="",Q96="",O96="",P96=""),"",IFERROR(Q96+O96+P96,""))</f>
        <v/>
      </c>
      <c r="S96" s="23" t="n"/>
      <c r="T96" s="23" t="n"/>
      <c r="U96" s="3" t="n"/>
      <c r="V96" s="3" t="n"/>
      <c r="W96" s="8">
        <f>IF(A96="","",IFERROR(VLOOKUP(V96,'Anleitungen'!$H$5:$I$9,2,FALSE),"Unbekannt"))</f>
        <v/>
      </c>
      <c r="X96" s="3" t="n"/>
      <c r="Y96" s="3" t="n"/>
      <c r="Z96" s="3" t="n"/>
      <c r="AA96" s="2" t="n"/>
      <c r="AB96" s="2" t="n"/>
      <c r="AC96" s="22" t="n"/>
      <c r="AD96" s="8">
        <f>IF(A96="","",IF(AND(U96="Zugestimmt",X96="Ja",Y96="Ja"),"Vollständig",IF(U96="Abgelehnt","Nicht genehmigt","Prüfung erforderlich")))</f>
        <v/>
      </c>
      <c r="AE96" s="24">
        <f>IF(OR(A96="",T96="",S96=""),"",IFERROR(T96-S96,0))</f>
        <v/>
      </c>
      <c r="AF96" s="24">
        <f>IF(OR(A96="",P96="",M96="",L96=""),"",IFERROR(P96/(M96-L96),0))</f>
        <v/>
      </c>
      <c r="AG96" s="8">
        <f>IF(OR(A96="",J96="",I96=""),"",IF(J96&gt;I96,"Nachmeldung prüfen","Frist prüfen"))</f>
        <v/>
      </c>
    </row>
    <row r="97" ht="32" customHeight="1">
      <c r="A97" s="2" t="n"/>
      <c r="B97" s="2" t="n"/>
      <c r="C97" s="2" t="n"/>
      <c r="D97" s="2" t="n"/>
      <c r="E97" s="2" t="n"/>
      <c r="F97" s="3" t="n"/>
      <c r="G97" s="2" t="n"/>
      <c r="H97" s="21" t="n"/>
      <c r="I97" s="22" t="n"/>
      <c r="J97" s="22" t="n"/>
      <c r="K97" s="22" t="n"/>
      <c r="L97" s="3" t="n"/>
      <c r="M97" s="3" t="n"/>
      <c r="N97" s="23" t="n"/>
      <c r="O97" s="23" t="n"/>
      <c r="P97" s="23" t="n"/>
      <c r="Q97" s="23" t="n"/>
      <c r="R97" s="26">
        <f>IF(OR(A97="",Q97="",O97="",P97=""),"",IFERROR(Q97+O97+P97,""))</f>
        <v/>
      </c>
      <c r="S97" s="23" t="n"/>
      <c r="T97" s="23" t="n"/>
      <c r="U97" s="3" t="n"/>
      <c r="V97" s="3" t="n"/>
      <c r="W97" s="11">
        <f>IF(A97="","",IFERROR(VLOOKUP(V97,'Anleitungen'!$H$5:$I$9,2,FALSE),"Unbekannt"))</f>
        <v/>
      </c>
      <c r="X97" s="3" t="n"/>
      <c r="Y97" s="3" t="n"/>
      <c r="Z97" s="3" t="n"/>
      <c r="AA97" s="2" t="n"/>
      <c r="AB97" s="2" t="n"/>
      <c r="AC97" s="22" t="n"/>
      <c r="AD97" s="11">
        <f>IF(A97="","",IF(AND(U97="Zugestimmt",X97="Ja",Y97="Ja"),"Vollständig",IF(U97="Abgelehnt","Nicht genehmigt","Prüfung erforderlich")))</f>
        <v/>
      </c>
      <c r="AE97" s="26">
        <f>IF(OR(A97="",T97="",S97=""),"",IFERROR(T97-S97,0))</f>
        <v/>
      </c>
      <c r="AF97" s="26">
        <f>IF(OR(A97="",P97="",M97="",L97=""),"",IFERROR(P97/(M97-L97),0))</f>
        <v/>
      </c>
      <c r="AG97" s="11">
        <f>IF(OR(A97="",J97="",I97=""),"",IF(J97&gt;I97,"Nachmeldung prüfen","Frist prüfen"))</f>
        <v/>
      </c>
    </row>
    <row r="98" ht="32" customHeight="1">
      <c r="A98" s="2" t="n"/>
      <c r="B98" s="2" t="n"/>
      <c r="C98" s="2" t="n"/>
      <c r="D98" s="2" t="n"/>
      <c r="E98" s="2" t="n"/>
      <c r="F98" s="3" t="n"/>
      <c r="G98" s="2" t="n"/>
      <c r="H98" s="21" t="n"/>
      <c r="I98" s="22" t="n"/>
      <c r="J98" s="22" t="n"/>
      <c r="K98" s="22" t="n"/>
      <c r="L98" s="3" t="n"/>
      <c r="M98" s="3" t="n"/>
      <c r="N98" s="23" t="n"/>
      <c r="O98" s="23" t="n"/>
      <c r="P98" s="23" t="n"/>
      <c r="Q98" s="23" t="n"/>
      <c r="R98" s="24">
        <f>IF(OR(A98="",Q98="",O98="",P98=""),"",IFERROR(Q98+O98+P98,""))</f>
        <v/>
      </c>
      <c r="S98" s="23" t="n"/>
      <c r="T98" s="23" t="n"/>
      <c r="U98" s="3" t="n"/>
      <c r="V98" s="3" t="n"/>
      <c r="W98" s="8">
        <f>IF(A98="","",IFERROR(VLOOKUP(V98,'Anleitungen'!$H$5:$I$9,2,FALSE),"Unbekannt"))</f>
        <v/>
      </c>
      <c r="X98" s="3" t="n"/>
      <c r="Y98" s="3" t="n"/>
      <c r="Z98" s="3" t="n"/>
      <c r="AA98" s="2" t="n"/>
      <c r="AB98" s="2" t="n"/>
      <c r="AC98" s="22" t="n"/>
      <c r="AD98" s="8">
        <f>IF(A98="","",IF(AND(U98="Zugestimmt",X98="Ja",Y98="Ja"),"Vollständig",IF(U98="Abgelehnt","Nicht genehmigt","Prüfung erforderlich")))</f>
        <v/>
      </c>
      <c r="AE98" s="24">
        <f>IF(OR(A98="",T98="",S98=""),"",IFERROR(T98-S98,0))</f>
        <v/>
      </c>
      <c r="AF98" s="24">
        <f>IF(OR(A98="",P98="",M98="",L98=""),"",IFERROR(P98/(M98-L98),0))</f>
        <v/>
      </c>
      <c r="AG98" s="8">
        <f>IF(OR(A98="",J98="",I98=""),"",IF(J98&gt;I98,"Nachmeldung prüfen","Frist prüfen"))</f>
        <v/>
      </c>
    </row>
    <row r="99" ht="32" customHeight="1">
      <c r="A99" s="2" t="n"/>
      <c r="B99" s="2" t="n"/>
      <c r="C99" s="2" t="n"/>
      <c r="D99" s="2" t="n"/>
      <c r="E99" s="2" t="n"/>
      <c r="F99" s="3" t="n"/>
      <c r="G99" s="2" t="n"/>
      <c r="H99" s="21" t="n"/>
      <c r="I99" s="22" t="n"/>
      <c r="J99" s="22" t="n"/>
      <c r="K99" s="22" t="n"/>
      <c r="L99" s="3" t="n"/>
      <c r="M99" s="3" t="n"/>
      <c r="N99" s="23" t="n"/>
      <c r="O99" s="23" t="n"/>
      <c r="P99" s="23" t="n"/>
      <c r="Q99" s="23" t="n"/>
      <c r="R99" s="26">
        <f>IF(OR(A99="",Q99="",O99="",P99=""),"",IFERROR(Q99+O99+P99,""))</f>
        <v/>
      </c>
      <c r="S99" s="23" t="n"/>
      <c r="T99" s="23" t="n"/>
      <c r="U99" s="3" t="n"/>
      <c r="V99" s="3" t="n"/>
      <c r="W99" s="11">
        <f>IF(A99="","",IFERROR(VLOOKUP(V99,'Anleitungen'!$H$5:$I$9,2,FALSE),"Unbekannt"))</f>
        <v/>
      </c>
      <c r="X99" s="3" t="n"/>
      <c r="Y99" s="3" t="n"/>
      <c r="Z99" s="3" t="n"/>
      <c r="AA99" s="2" t="n"/>
      <c r="AB99" s="2" t="n"/>
      <c r="AC99" s="22" t="n"/>
      <c r="AD99" s="11">
        <f>IF(A99="","",IF(AND(U99="Zugestimmt",X99="Ja",Y99="Ja"),"Vollständig",IF(U99="Abgelehnt","Nicht genehmigt","Prüfung erforderlich")))</f>
        <v/>
      </c>
      <c r="AE99" s="26">
        <f>IF(OR(A99="",T99="",S99=""),"",IFERROR(T99-S99,0))</f>
        <v/>
      </c>
      <c r="AF99" s="26">
        <f>IF(OR(A99="",P99="",M99="",L99=""),"",IFERROR(P99/(M99-L99),0))</f>
        <v/>
      </c>
      <c r="AG99" s="11">
        <f>IF(OR(A99="",J99="",I99=""),"",IF(J99&gt;I99,"Nachmeldung prüfen","Frist prüfen"))</f>
        <v/>
      </c>
    </row>
    <row r="100" ht="32" customHeight="1">
      <c r="A100" s="2" t="n"/>
      <c r="B100" s="2" t="n"/>
      <c r="C100" s="2" t="n"/>
      <c r="D100" s="2" t="n"/>
      <c r="E100" s="2" t="n"/>
      <c r="F100" s="3" t="n"/>
      <c r="G100" s="2" t="n"/>
      <c r="H100" s="21" t="n"/>
      <c r="I100" s="22" t="n"/>
      <c r="J100" s="22" t="n"/>
      <c r="K100" s="22" t="n"/>
      <c r="L100" s="3" t="n"/>
      <c r="M100" s="3" t="n"/>
      <c r="N100" s="23" t="n"/>
      <c r="O100" s="23" t="n"/>
      <c r="P100" s="23" t="n"/>
      <c r="Q100" s="23" t="n"/>
      <c r="R100" s="24">
        <f>IF(OR(A100="",Q100="",O100="",P100=""),"",IFERROR(Q100+O100+P100,""))</f>
        <v/>
      </c>
      <c r="S100" s="23" t="n"/>
      <c r="T100" s="23" t="n"/>
      <c r="U100" s="3" t="n"/>
      <c r="V100" s="3" t="n"/>
      <c r="W100" s="8">
        <f>IF(A100="","",IFERROR(VLOOKUP(V100,'Anleitungen'!$H$5:$I$9,2,FALSE),"Unbekannt"))</f>
        <v/>
      </c>
      <c r="X100" s="3" t="n"/>
      <c r="Y100" s="3" t="n"/>
      <c r="Z100" s="3" t="n"/>
      <c r="AA100" s="2" t="n"/>
      <c r="AB100" s="2" t="n"/>
      <c r="AC100" s="22" t="n"/>
      <c r="AD100" s="8">
        <f>IF(A100="","",IF(AND(U100="Zugestimmt",X100="Ja",Y100="Ja"),"Vollständig",IF(U100="Abgelehnt","Nicht genehmigt","Prüfung erforderlich")))</f>
        <v/>
      </c>
      <c r="AE100" s="24">
        <f>IF(OR(A100="",T100="",S100=""),"",IFERROR(T100-S100,0))</f>
        <v/>
      </c>
      <c r="AF100" s="24">
        <f>IF(OR(A100="",P100="",M100="",L100=""),"",IFERROR(P100/(M100-L100),0))</f>
        <v/>
      </c>
      <c r="AG100" s="8">
        <f>IF(OR(A100="",J100="",I100=""),"",IF(J100&gt;I100,"Nachmeldung prüfen","Frist prüfen"))</f>
        <v/>
      </c>
    </row>
    <row r="101" ht="32" customHeight="1">
      <c r="A101" s="2" t="n"/>
      <c r="B101" s="2" t="n"/>
      <c r="C101" s="2" t="n"/>
      <c r="D101" s="2" t="n"/>
      <c r="E101" s="2" t="n"/>
      <c r="F101" s="3" t="n"/>
      <c r="G101" s="2" t="n"/>
      <c r="H101" s="21" t="n"/>
      <c r="I101" s="22" t="n"/>
      <c r="J101" s="22" t="n"/>
      <c r="K101" s="22" t="n"/>
      <c r="L101" s="3" t="n"/>
      <c r="M101" s="3" t="n"/>
      <c r="N101" s="23" t="n"/>
      <c r="O101" s="23" t="n"/>
      <c r="P101" s="23" t="n"/>
      <c r="Q101" s="23" t="n"/>
      <c r="R101" s="26">
        <f>IF(OR(A101="",Q101="",O101="",P101=""),"",IFERROR(Q101+O101+P101,""))</f>
        <v/>
      </c>
      <c r="S101" s="23" t="n"/>
      <c r="T101" s="23" t="n"/>
      <c r="U101" s="3" t="n"/>
      <c r="V101" s="3" t="n"/>
      <c r="W101" s="11">
        <f>IF(A101="","",IFERROR(VLOOKUP(V101,'Anleitungen'!$H$5:$I$9,2,FALSE),"Unbekannt"))</f>
        <v/>
      </c>
      <c r="X101" s="3" t="n"/>
      <c r="Y101" s="3" t="n"/>
      <c r="Z101" s="3" t="n"/>
      <c r="AA101" s="2" t="n"/>
      <c r="AB101" s="2" t="n"/>
      <c r="AC101" s="22" t="n"/>
      <c r="AD101" s="11">
        <f>IF(A101="","",IF(AND(U101="Zugestimmt",X101="Ja",Y101="Ja"),"Vollständig",IF(U101="Abgelehnt","Nicht genehmigt","Prüfung erforderlich")))</f>
        <v/>
      </c>
      <c r="AE101" s="26">
        <f>IF(OR(A101="",T101="",S101=""),"",IFERROR(T101-S101,0))</f>
        <v/>
      </c>
      <c r="AF101" s="26">
        <f>IF(OR(A101="",P101="",M101="",L101=""),"",IFERROR(P101/(M101-L101),0))</f>
        <v/>
      </c>
      <c r="AG101" s="11">
        <f>IF(OR(A101="",J101="",I101=""),"",IF(J101&gt;I101,"Nachmeldung prüfen","Frist prüfen"))</f>
        <v/>
      </c>
    </row>
  </sheetData>
  <autoFilter ref="A1:AG101"/>
  <conditionalFormatting sqref="U2:U101">
    <cfRule type="expression" priority="1" dxfId="0">
      <formula>$U2="Zugestimmt"</formula>
    </cfRule>
    <cfRule type="expression" priority="2" dxfId="1">
      <formula>$U2="Abgelehnt"</formula>
    </cfRule>
  </conditionalFormatting>
  <conditionalFormatting sqref="W2:W101">
    <cfRule type="expression" priority="3" dxfId="0">
      <formula>$W2="Zugestimmt"</formula>
    </cfRule>
    <cfRule type="expression" priority="4" dxfId="1">
      <formula>$W2="Abgelehnt"</formula>
    </cfRule>
  </conditionalFormatting>
  <conditionalFormatting sqref="AD2:AD101">
    <cfRule type="expression" priority="5" dxfId="0">
      <formula>$AD2="Vollständig"</formula>
    </cfRule>
    <cfRule type="expression" priority="6" dxfId="1">
      <formula>$AD2="Nicht genehmigt"</formula>
    </cfRule>
    <cfRule type="expression" priority="7" dxfId="2">
      <formula>$AD2="Prüfung erforderlich"</formula>
    </cfRule>
  </conditionalFormatting>
  <conditionalFormatting sqref="AA2:AA101">
    <cfRule type="expression" priority="8" dxfId="1">
      <formula>$AA2&lt;&gt;""</formula>
    </cfRule>
  </conditionalFormatting>
  <conditionalFormatting sqref="AG2:AG101">
    <cfRule type="expression" priority="9" dxfId="2">
      <formula>$AG2="Nachmeldung prüfen"</formula>
    </cfRule>
  </conditionalFormatting>
  <dataValidations count="5">
    <dataValidation sqref="U2:U101" showErrorMessage="1" showInputMessage="1" allowBlank="1" type="list">
      <formula1>"Zugestimmt,Ausstehend,Abgelehnt"</formula1>
    </dataValidation>
    <dataValidation sqref="V2:V101" showErrorMessage="1" showInputMessage="1" allowBlank="1" type="list">
      <formula1>"OFFEN,ANGEFRAGT,JA,NEIN,ABGESCHL"</formula1>
    </dataValidation>
    <dataValidation sqref="X2:Z101" showErrorMessage="1" showInputMessage="1" allowBlank="1" type="list">
      <formula1>"Ja,Nein"</formula1>
    </dataValidation>
    <dataValidation sqref="L2:M101" showErrorMessage="1" showInputMessage="1" allowBlank="1" type="whole" operator="greaterThan">
      <formula1>0</formula1>
    </dataValidation>
    <dataValidation sqref="N2:Q101 S2:T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4" customWidth="1" min="4" max="4"/>
    <col width="27" customWidth="1" min="5" max="5"/>
    <col width="16" customWidth="1" min="6" max="6"/>
    <col width="22" customWidth="1" min="7" max="7"/>
    <col width="4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28" customHeight="1">
      <c r="A1" s="12" t="inlineStr">
        <is>
          <t>Übersicht Einzug Partner in Mietwohnung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/>
    <row r="3" ht="22" customHeight="1">
      <c r="A3" s="13" t="inlineStr">
        <is>
          <t>Kennzahl</t>
        </is>
      </c>
      <c r="B3" s="13" t="inlineStr">
        <is>
          <t>Wert</t>
        </is>
      </c>
      <c r="E3" s="13" t="inlineStr">
        <is>
          <t>Statusverteilung</t>
        </is>
      </c>
      <c r="F3" s="13" t="inlineStr">
        <is>
          <t>Anzahl</t>
        </is>
      </c>
    </row>
    <row r="4" ht="22" customHeight="1">
      <c r="A4" s="8" t="inlineStr">
        <is>
          <t>Anzahl aller Vorgänge</t>
        </is>
      </c>
      <c r="B4" s="14">
        <f>COUNTA('Einzüge'!$A$2:$A$101)</f>
        <v/>
      </c>
      <c r="E4" s="8" t="inlineStr">
        <is>
          <t>Zugestimmt</t>
        </is>
      </c>
      <c r="F4" s="14">
        <f>COUNTIF('Einzüge'!$U$2:$U$101,"Zugestimmt")</f>
        <v/>
      </c>
    </row>
    <row r="5" ht="22" customHeight="1">
      <c r="A5" s="11" t="inlineStr">
        <is>
          <t>Zugestimmte Einzüge</t>
        </is>
      </c>
      <c r="B5" s="15">
        <f>COUNTIF('Einzüge'!$U$2:$U$101,"Zugestimmt")</f>
        <v/>
      </c>
      <c r="E5" s="11" t="inlineStr">
        <is>
          <t>In Prüfung</t>
        </is>
      </c>
      <c r="F5" s="15">
        <f>SUM(COUNTIF('Einzüge'!$W$2:$W$101,"In Prüfung"),COUNTIF('Einzüge'!$W$2:$W$101,"Zustimmung angefragt"))</f>
        <v/>
      </c>
    </row>
    <row r="6" ht="22" customHeight="1">
      <c r="A6" s="8" t="inlineStr">
        <is>
          <t>Abgelehnte Einzüge</t>
        </is>
      </c>
      <c r="B6" s="14">
        <f>COUNTIF('Einzüge'!$U$2:$U$101,"Abgelehnt")</f>
        <v/>
      </c>
      <c r="E6" s="8" t="inlineStr">
        <is>
          <t>Abgelehnt</t>
        </is>
      </c>
      <c r="F6" s="14">
        <f>COUNTIF('Einzüge'!$U$2:$U$101,"Abgelehnt")</f>
        <v/>
      </c>
    </row>
    <row r="7" ht="22" customHeight="1">
      <c r="A7" s="11" t="inlineStr">
        <is>
          <t>Offene Prüfungen</t>
        </is>
      </c>
      <c r="B7" s="15">
        <f>COUNTIF('Einzüge'!$AD$2:$AD$101,"Prüfung erforderlich")</f>
        <v/>
      </c>
    </row>
    <row r="8" ht="22" customHeight="1">
      <c r="A8" s="8" t="inlineStr">
        <is>
          <t>Genehmigungsquote</t>
        </is>
      </c>
      <c r="B8" s="16">
        <f>IFERROR(B5/B4,0)</f>
        <v/>
      </c>
    </row>
    <row r="9" ht="22" customHeight="1">
      <c r="A9" s="11" t="inlineStr">
        <is>
          <t>Durchschnittliche zusätzliche Nebenkosten</t>
        </is>
      </c>
      <c r="B9" s="26">
        <f>IFERROR(AVERAGE('Einzüge'!$P$2:$P$101),0)</f>
        <v/>
      </c>
    </row>
    <row r="10" ht="22" customHeight="1">
      <c r="A10" s="8" t="inlineStr">
        <is>
          <t>Summe zusätzliche monatliche Nebenkosten</t>
        </is>
      </c>
      <c r="B10" s="24">
        <f>SUM('Einzüge'!$P$2:$P$101)</f>
        <v/>
      </c>
    </row>
    <row r="11" ht="22" customHeight="1">
      <c r="A11" s="11" t="inlineStr">
        <is>
          <t>Durchschnittliche neue Warmmiete</t>
        </is>
      </c>
      <c r="B11" s="26">
        <f>IFERROR(AVERAGE('Einzüge'!$R$2:$R$101),0)</f>
        <v/>
      </c>
    </row>
    <row r="12" ht="22" customHeight="1">
      <c r="A12" s="8" t="inlineStr">
        <is>
          <t>Vollständige Vorgänge</t>
        </is>
      </c>
      <c r="B12" s="14">
        <f>COUNTIF('Einzüge'!$AD$2:$AD$101,"Vollständig")</f>
        <v/>
      </c>
    </row>
    <row r="13" ht="22" customHeight="1"/>
    <row r="14" ht="22" customHeight="1">
      <c r="A14" s="13" t="inlineStr">
        <is>
          <t>Ort</t>
        </is>
      </c>
      <c r="B14" s="13" t="inlineStr">
        <is>
          <t>Vorgänge</t>
        </is>
      </c>
      <c r="C14" s="13" t="inlineStr">
        <is>
          <t>Zusätzliche Nebenkosten monatlich</t>
        </is>
      </c>
      <c r="E14" s="13" t="inlineStr">
        <is>
          <t>Sachbearbeiter/in</t>
        </is>
      </c>
      <c r="F14" s="13" t="inlineStr">
        <is>
          <t>Vorgänge</t>
        </is>
      </c>
      <c r="G14" s="13" t="inlineStr">
        <is>
          <t>Vollständige Vorgänge</t>
        </is>
      </c>
    </row>
    <row r="15" ht="22" customHeight="1">
      <c r="A15" s="8" t="inlineStr">
        <is>
          <t>Berlin</t>
        </is>
      </c>
      <c r="B15" s="14">
        <f>COUNTIF('Einzüge'!$G$2:$G$101,A15)</f>
        <v/>
      </c>
      <c r="C15" s="24">
        <f>SUMIF('Einzüge'!$G$2:$G$101,A15,'Einzüge'!$P$2:$P$101)</f>
        <v/>
      </c>
      <c r="E15" s="8" t="inlineStr">
        <is>
          <t>Julia Wagner</t>
        </is>
      </c>
      <c r="F15" s="14">
        <f>COUNTIF('Einzüge'!$AB$2:$AB$101,E15)</f>
        <v/>
      </c>
      <c r="G15" s="14">
        <f>COUNTIFS('Einzüge'!$AB$2:$AB$101,E15,'Einzüge'!$AD$2:$AD$101,"Vollständig")</f>
        <v/>
      </c>
    </row>
    <row r="16" ht="22" customHeight="1">
      <c r="A16" s="11" t="inlineStr">
        <is>
          <t>München</t>
        </is>
      </c>
      <c r="B16" s="15">
        <f>COUNTIF('Einzüge'!$G$2:$G$101,A16)</f>
        <v/>
      </c>
      <c r="C16" s="26">
        <f>SUMIF('Einzüge'!$G$2:$G$101,A16,'Einzüge'!$P$2:$P$101)</f>
        <v/>
      </c>
      <c r="E16" s="11" t="inlineStr">
        <is>
          <t>Katrin Schulz</t>
        </is>
      </c>
      <c r="F16" s="15">
        <f>COUNTIF('Einzüge'!$AB$2:$AB$101,E16)</f>
        <v/>
      </c>
      <c r="G16" s="15">
        <f>COUNTIFS('Einzüge'!$AB$2:$AB$101,E16,'Einzüge'!$AD$2:$AD$101,"Vollständig")</f>
        <v/>
      </c>
    </row>
    <row r="17" ht="22" customHeight="1">
      <c r="A17" s="8" t="inlineStr">
        <is>
          <t>Hamburg</t>
        </is>
      </c>
      <c r="B17" s="14">
        <f>COUNTIF('Einzüge'!$G$2:$G$101,A17)</f>
        <v/>
      </c>
      <c r="C17" s="24">
        <f>SUMIF('Einzüge'!$G$2:$G$101,A17,'Einzüge'!$P$2:$P$101)</f>
        <v/>
      </c>
      <c r="E17" s="8" t="inlineStr">
        <is>
          <t>Andreas Hoffmann</t>
        </is>
      </c>
      <c r="F17" s="14">
        <f>COUNTIF('Einzüge'!$AB$2:$AB$101,E17)</f>
        <v/>
      </c>
      <c r="G17" s="14">
        <f>COUNTIFS('Einzüge'!$AB$2:$AB$101,E17,'Einzüge'!$AD$2:$AD$101,"Vollständig")</f>
        <v/>
      </c>
    </row>
    <row r="18" ht="22" customHeight="1">
      <c r="A18" s="11" t="inlineStr">
        <is>
          <t>Köln</t>
        </is>
      </c>
      <c r="B18" s="15">
        <f>COUNTIF('Einzüge'!$G$2:$G$101,A18)</f>
        <v/>
      </c>
      <c r="C18" s="26">
        <f>SUMIF('Einzüge'!$G$2:$G$101,A18,'Einzüge'!$P$2:$P$101)</f>
        <v/>
      </c>
      <c r="E18" s="11" t="inlineStr">
        <is>
          <t>Sabine Fischer</t>
        </is>
      </c>
      <c r="F18" s="15">
        <f>COUNTIF('Einzüge'!$AB$2:$AB$101,E18)</f>
        <v/>
      </c>
      <c r="G18" s="15">
        <f>COUNTIFS('Einzüge'!$AB$2:$AB$101,E18,'Einzüge'!$AD$2:$AD$101,"Vollständig")</f>
        <v/>
      </c>
    </row>
    <row r="19" ht="22" customHeight="1">
      <c r="A19" s="8" t="inlineStr">
        <is>
          <t>Frankfurt</t>
        </is>
      </c>
      <c r="B19" s="14">
        <f>COUNTIF('Einzüge'!$G$2:$G$101,A19)</f>
        <v/>
      </c>
      <c r="C19" s="24">
        <f>SUMIF('Einzüge'!$G$2:$G$101,A19,'Einzüge'!$P$2:$P$101)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4" customWidth="1" min="7" max="7"/>
    <col width="17" customWidth="1" min="8" max="8"/>
    <col width="27" customWidth="1" min="9" max="9"/>
  </cols>
  <sheetData>
    <row r="1" ht="28" customHeight="1">
      <c r="A1" s="12" t="inlineStr">
        <is>
          <t>Anleitungen und Hinweise zum Einzug eines Partners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/>
    <row r="3">
      <c r="A3" s="17" t="inlineStr">
        <is>
          <t>Bedien- und Rechtshinweise</t>
        </is>
      </c>
      <c r="H3" s="13" t="inlineStr">
        <is>
          <t>Statuscodes für Auswertung</t>
        </is>
      </c>
      <c r="I3" s="18" t="n"/>
    </row>
    <row r="4" ht="45" customHeight="1">
      <c r="A4" s="8" t="inlineStr">
        <is>
          <t>Diese Arbeitsmappe dient der Dokumentation und Nachverfolgung von Einzügen eines Partners in eine bestehende Mietwohnung. Sie ersetzt keine Rechtsberatung.</t>
        </is>
      </c>
      <c r="B4" s="19" t="n"/>
      <c r="C4" s="19" t="n"/>
      <c r="D4" s="19" t="n"/>
      <c r="E4" s="19" t="n"/>
      <c r="F4" s="19" t="n"/>
      <c r="H4" s="1" t="inlineStr">
        <is>
          <t>Statuscode</t>
        </is>
      </c>
      <c r="I4" s="1" t="inlineStr">
        <is>
          <t>Statusbezeichnung</t>
        </is>
      </c>
    </row>
    <row r="5" ht="45" customHeight="1">
      <c r="A5" s="11" t="inlineStr">
        <is>
          <t>Den Einzug des Partners möglichst vorab dem Vermieter oder der Hausverwaltung anzeigen. Ob eine Zustimmung erforderlich ist, richtet sich unter anderem nach Mietvertrag, Einzelfall und gesetzlichen Vorgaben.</t>
        </is>
      </c>
      <c r="B5" s="20" t="n"/>
      <c r="C5" s="20" t="n"/>
      <c r="D5" s="20" t="n"/>
      <c r="E5" s="20" t="n"/>
      <c r="F5" s="20" t="n"/>
      <c r="H5" s="8" t="inlineStr">
        <is>
          <t>OFFEN</t>
        </is>
      </c>
      <c r="I5" s="8" t="inlineStr">
        <is>
          <t>In Prüfung</t>
        </is>
      </c>
    </row>
    <row r="6" ht="45" customHeight="1">
      <c r="A6" s="8" t="inlineStr">
        <is>
          <t>Mietvertrag, Nachtrag, Hausordnung und den vereinbarten Umlageschlüssel für Betriebskosten berücksichtigen. Änderungen sollten nachvollziehbar schriftlich festgehalten werden.</t>
        </is>
      </c>
      <c r="B6" s="19" t="n"/>
      <c r="C6" s="19" t="n"/>
      <c r="D6" s="19" t="n"/>
      <c r="E6" s="19" t="n"/>
      <c r="F6" s="19" t="n"/>
      <c r="H6" s="11" t="inlineStr">
        <is>
          <t>ANGEFRAGT</t>
        </is>
      </c>
      <c r="I6" s="11" t="inlineStr">
        <is>
          <t>Zustimmung angefragt</t>
        </is>
      </c>
    </row>
    <row r="7" ht="45" customHeight="1">
      <c r="A7" s="11" t="inlineStr">
        <is>
          <t>Nebenkosten können sich durch eine weitere Person erhöhen. Eine Erhöhung der Kaltmiete darf nicht automatisch erfolgen, sondern benötigt eine geeignete Grundlage.</t>
        </is>
      </c>
      <c r="B7" s="20" t="n"/>
      <c r="C7" s="20" t="n"/>
      <c r="D7" s="20" t="n"/>
      <c r="E7" s="20" t="n"/>
      <c r="F7" s="20" t="n"/>
      <c r="H7" s="8" t="inlineStr">
        <is>
          <t>JA</t>
        </is>
      </c>
      <c r="I7" s="8" t="inlineStr">
        <is>
          <t>Zugestimmt</t>
        </is>
      </c>
    </row>
    <row r="8" ht="45" customHeight="1">
      <c r="A8" s="8" t="inlineStr">
        <is>
          <t>Meldepflichten nach dem Einzug beachten. Die Meldebescheinigung sowie weitere Unterlagen nur erfassen, soweit dies erforderlich und zulässig ist.</t>
        </is>
      </c>
      <c r="B8" s="19" t="n"/>
      <c r="C8" s="19" t="n"/>
      <c r="D8" s="19" t="n"/>
      <c r="E8" s="19" t="n"/>
      <c r="F8" s="19" t="n"/>
      <c r="H8" s="11" t="inlineStr">
        <is>
          <t>NEIN</t>
        </is>
      </c>
      <c r="I8" s="11" t="inlineStr">
        <is>
          <t>Abgelehnt</t>
        </is>
      </c>
    </row>
    <row r="9" ht="45" customHeight="1">
      <c r="A9" s="11" t="inlineStr">
        <is>
          <t>Änderungen an Kaution, Miete oder Vertragsparteien schriftlich dokumentieren. Kaution und Zahlungsvereinbarungen anhand des Mietvertrags prüfen.</t>
        </is>
      </c>
      <c r="B9" s="20" t="n"/>
      <c r="C9" s="20" t="n"/>
      <c r="D9" s="20" t="n"/>
      <c r="E9" s="20" t="n"/>
      <c r="F9" s="20" t="n"/>
      <c r="H9" s="8" t="inlineStr">
        <is>
          <t>ABGESCHL</t>
        </is>
      </c>
      <c r="I9" s="8" t="inlineStr">
        <is>
          <t>Abgeschlossen</t>
        </is>
      </c>
    </row>
    <row r="10" ht="45" customHeight="1">
      <c r="A10" s="8" t="inlineStr">
        <is>
          <t>Personenbezogene Daten ausschließlich zweckgebunden und nach den Vorgaben der DSGVO verarbeiten. Zugriffe, Aufbewahrung und Löschung intern regeln.</t>
        </is>
      </c>
      <c r="B10" s="19" t="n"/>
      <c r="C10" s="19" t="n"/>
      <c r="D10" s="19" t="n"/>
      <c r="E10" s="19" t="n"/>
      <c r="F10" s="19" t="n"/>
    </row>
    <row r="11" ht="45" customHeight="1">
      <c r="A11" s="11" t="inlineStr">
        <is>
          <t>Gelb markierte Felder auf dem Blatt „Einzüge“ sind manuelle Eingaben. Nicht gelb markierte Berechnungsfelder werden automatisch aktualisiert.</t>
        </is>
      </c>
      <c r="B11" s="20" t="n"/>
      <c r="C11" s="20" t="n"/>
      <c r="D11" s="20" t="n"/>
      <c r="E11" s="20" t="n"/>
      <c r="F11" s="20" t="n"/>
    </row>
    <row r="12"/>
    <row r="13"/>
    <row r="14">
      <c r="A14" s="17" t="inlineStr">
        <is>
          <t>Spaltenhinweise Blatt Einzüge</t>
        </is>
      </c>
    </row>
    <row r="15" ht="35" customHeight="1">
      <c r="A15" s="8" t="inlineStr">
        <is>
          <t>Vorgangs-ID: Eindeutige interne Referenz je Einzugsvorgang.</t>
        </is>
      </c>
      <c r="B15" s="19" t="n"/>
      <c r="C15" s="19" t="n"/>
      <c r="D15" s="19" t="n"/>
      <c r="E15" s="19" t="n"/>
      <c r="F15" s="19" t="n"/>
    </row>
    <row r="16" ht="35" customHeight="1">
      <c r="A16" s="11" t="inlineStr">
        <is>
          <t>Vermieterzustimmung und Statuscode: Den aktuellen Bearbeitungsstand dokumentieren; Statusbezeichnung wird automatisch ermittelt.</t>
        </is>
      </c>
      <c r="B16" s="20" t="n"/>
      <c r="C16" s="20" t="n"/>
      <c r="D16" s="20" t="n"/>
      <c r="E16" s="20" t="n"/>
      <c r="F16" s="20" t="n"/>
    </row>
    <row r="17" ht="35" customHeight="1">
      <c r="A17" s="8" t="inlineStr">
        <is>
          <t>Neue Warmmiete: Automatische Berechnung aus neuer Kaltmiete, bisheriger Nebenkostenvorauszahlung und zusätzlicher Nebenkostenvorauszahlung.</t>
        </is>
      </c>
      <c r="B17" s="19" t="n"/>
      <c r="C17" s="19" t="n"/>
      <c r="D17" s="19" t="n"/>
      <c r="E17" s="19" t="n"/>
      <c r="F17" s="19" t="n"/>
    </row>
    <row r="18" ht="35" customHeight="1">
      <c r="A18" s="11" t="inlineStr">
        <is>
          <t>Prüfergebnis: Automatische Orientierung anhand Zustimmung, Meldebescheinigung und erstelltetem Mietvertragsnachtrag.</t>
        </is>
      </c>
      <c r="B18" s="20" t="n"/>
      <c r="C18" s="20" t="n"/>
      <c r="D18" s="20" t="n"/>
      <c r="E18" s="20" t="n"/>
      <c r="F18" s="20" t="n"/>
    </row>
    <row r="19" ht="35" customHeight="1">
      <c r="A19" s="8" t="inlineStr">
        <is>
          <t>Kautionsänderung, anteilige Nebenkosten je Person und Warnhinweis sind technische Zusatzberechnungen und auf dem Hauptblatt ausgeblendet.</t>
        </is>
      </c>
      <c r="B19" s="19" t="n"/>
      <c r="C19" s="19" t="n"/>
      <c r="D19" s="19" t="n"/>
      <c r="E19" s="19" t="n"/>
      <c r="F19" s="19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2026-10-07T12:11:37Z</dcterms:created>
  <dcterms:modified xmlns:dcterms="http://purl.org/dc/terms/" xmlns:xsi="http://www.w3.org/2001/XMLSchema-instance" xsi:type="dcterms:W3CDTF">2026-10-07T12:11:37Z</dcterms:modified>
</cp:coreProperties>
</file>