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gentümerwechsel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TT.MM.JJJJ"/>
    <numFmt numFmtId="165" formatCode="#.##0,00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1E3A5F"/>
      <sz val="16"/>
    </font>
    <font>
      <name val="Calibri"/>
      <b val="1"/>
      <color rgb="00FFFFFF"/>
      <sz val="11"/>
    </font>
    <font>
      <name val="Calibri"/>
      <sz val="10.5"/>
    </font>
    <font>
      <b val="1"/>
      <sz val="10.5"/>
    </font>
    <font>
      <b val="1"/>
      <color rgb="00FFFFFF"/>
      <sz val="10.5"/>
    </font>
  </fonts>
  <fills count="7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EF2F7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2C4C73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5" fillId="6" borderId="1" pivotButton="0" quotePrefix="0" xfId="0"/>
    <xf numFmtId="165" fontId="5" fillId="6" borderId="1" pivotButton="0" quotePrefix="0" xfId="0"/>
    <xf numFmtId="0" fontId="1" fillId="0" borderId="0" pivotButton="0" quotePrefix="0" xfId="0"/>
    <xf numFmtId="0" fontId="2" fillId="2" borderId="1" pivotButton="0" quotePrefix="0" xfId="0"/>
    <xf numFmtId="0" fontId="2" fillId="6" borderId="1" pivotButton="0" quotePrefix="0" xfId="0"/>
    <xf numFmtId="0" fontId="3" fillId="3" borderId="1" pivotButton="0" quotePrefix="0" xfId="0"/>
    <xf numFmtId="1" fontId="4" fillId="3" borderId="1" pivotButton="0" quotePrefix="0" xfId="0"/>
    <xf numFmtId="0" fontId="0" fillId="3" borderId="1" pivotButton="0" quotePrefix="0" xfId="0"/>
    <xf numFmtId="0" fontId="3" fillId="5" borderId="1" pivotButton="0" quotePrefix="0" xfId="0"/>
    <xf numFmtId="165" fontId="4" fillId="5" borderId="1" pivotButton="0" quotePrefix="0" xfId="0"/>
    <xf numFmtId="0" fontId="0" fillId="5" borderId="1" pivotButton="0" quotePrefix="0" xfId="0"/>
    <xf numFmtId="165" fontId="4" fillId="3" borderId="1" pivotButton="0" quotePrefix="0" xfId="0"/>
    <xf numFmtId="1" fontId="4" fillId="5" borderId="1" pivotButton="0" quotePrefix="0" xfId="0"/>
    <xf numFmtId="165" fontId="0" fillId="3" borderId="1" pivotButton="0" quotePrefix="0" xfId="0"/>
    <xf numFmtId="165" fontId="0" fillId="5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DE2E1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Versandstatus</a:t>
            </a:r>
          </a:p>
        </rich>
      </tx>
    </title>
    <plotArea>
      <pieChart>
        <varyColors val="1"/>
        <ser>
          <idx val="0"/>
          <order val="0"/>
          <tx>
            <strRef>
              <f>'Übersicht'!E3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'Übersicht'!$D$4:$D$6</f>
            </numRef>
          </cat>
          <val>
            <numRef>
              <f>'Übersicht'!$E$4:$E$6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Kaution je Mieter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'Übersicht'!E9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'Übersicht'!$D$10:$D$19</f>
            </numRef>
          </cat>
          <val>
            <numRef>
              <f>'Übersicht'!$E$10:$E$19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Kaution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26" customWidth="1" min="3" max="3"/>
    <col width="20" customWidth="1" min="4" max="4"/>
    <col width="26" customWidth="1" min="5" max="5"/>
    <col width="22" customWidth="1" min="6" max="6"/>
    <col width="13" customWidth="1" min="7" max="7"/>
    <col width="13" customWidth="1" min="8" max="8"/>
    <col width="16" customWidth="1" min="9" max="9"/>
    <col width="20" customWidth="1" min="10" max="10"/>
    <col width="12" customWidth="1" min="11" max="11"/>
    <col width="14" customWidth="1" min="12" max="12"/>
    <col width="30" customWidth="1" min="13" max="13"/>
  </cols>
  <sheetData>
    <row r="1" ht="26" customHeight="1">
      <c r="A1" s="1" t="inlineStr">
        <is>
          <t>Eigentümerwechsel – Mitteilungsschreiben an Mieter (§ 566 BGB)</t>
        </is>
      </c>
    </row>
    <row r="2"/>
    <row r="3" ht="34" customHeight="1">
      <c r="A3" s="2" t="inlineStr">
        <is>
          <t>Nr.</t>
        </is>
      </c>
      <c r="B3" s="2" t="inlineStr">
        <is>
          <t>Mieter</t>
        </is>
      </c>
      <c r="C3" s="2" t="inlineStr">
        <is>
          <t>Wohnung / Adresse</t>
        </is>
      </c>
      <c r="D3" s="2" t="inlineStr">
        <is>
          <t>Alter Eigentümer</t>
        </is>
      </c>
      <c r="E3" s="2" t="inlineStr">
        <is>
          <t>Neuer Eigentümer</t>
        </is>
      </c>
      <c r="F3" s="2" t="inlineStr">
        <is>
          <t>Datum Eigentumsübergang</t>
        </is>
      </c>
      <c r="G3" s="2" t="inlineStr">
        <is>
          <t>Kaltmiete (€)</t>
        </is>
      </c>
      <c r="H3" s="2" t="inlineStr">
        <is>
          <t>Kaution (€)</t>
        </is>
      </c>
      <c r="I3" s="2" t="inlineStr">
        <is>
          <t>Kaution übertragen</t>
        </is>
      </c>
      <c r="J3" s="2" t="inlineStr">
        <is>
          <t>Schreiben versendet am</t>
        </is>
      </c>
      <c r="K3" s="2" t="inlineStr">
        <is>
          <t>Frist (Tage)</t>
        </is>
      </c>
      <c r="L3" s="2" t="inlineStr">
        <is>
          <t>Status</t>
        </is>
      </c>
      <c r="M3" s="2" t="inlineStr">
        <is>
          <t>Bemerkung</t>
        </is>
      </c>
    </row>
    <row r="4">
      <c r="A4" s="3" t="n">
        <v>1</v>
      </c>
      <c r="B4" s="4" t="inlineStr">
        <is>
          <t>Thomas Müller</t>
        </is>
      </c>
      <c r="C4" s="4" t="inlineStr">
        <is>
          <t>Bergstraße 12, Berlin</t>
        </is>
      </c>
      <c r="D4" s="4" t="inlineStr">
        <is>
          <t>Hans Krüger</t>
        </is>
      </c>
      <c r="E4" s="4" t="inlineStr">
        <is>
          <t>Immobilien Nord GmbH</t>
        </is>
      </c>
      <c r="F4" s="5" t="inlineStr">
        <is>
          <t>05.01.2026</t>
        </is>
      </c>
      <c r="G4" s="6" t="n">
        <v>850</v>
      </c>
      <c r="H4" s="6" t="n">
        <v>1700</v>
      </c>
      <c r="I4" s="7" t="inlineStr">
        <is>
          <t>Ja</t>
        </is>
      </c>
      <c r="J4" s="5" t="inlineStr">
        <is>
          <t>12.01.2026</t>
        </is>
      </c>
      <c r="K4" s="8">
        <f>IFERROR(J4-F4,0)</f>
        <v/>
      </c>
      <c r="L4" s="3">
        <f>IF(K4="","",IF(K4&lt;=14,"Fristgerecht",IF(K4&lt;=30,"Grenzwertig","Verspätet")))</f>
        <v/>
      </c>
      <c r="M4" s="4" t="inlineStr">
        <is>
          <t>Schreiben fristgerecht versendet</t>
        </is>
      </c>
    </row>
    <row r="5">
      <c r="A5" s="9" t="n">
        <v>2</v>
      </c>
      <c r="B5" s="10" t="inlineStr">
        <is>
          <t>Anna Schmidt</t>
        </is>
      </c>
      <c r="C5" s="10" t="inlineStr">
        <is>
          <t>Rosenweg 4, München</t>
        </is>
      </c>
      <c r="D5" s="10" t="inlineStr">
        <is>
          <t>Hans Krüger</t>
        </is>
      </c>
      <c r="E5" s="10" t="inlineStr">
        <is>
          <t>Immobilien Nord GmbH</t>
        </is>
      </c>
      <c r="F5" s="11" t="inlineStr">
        <is>
          <t>05.01.2026</t>
        </is>
      </c>
      <c r="G5" s="12" t="n">
        <v>1120</v>
      </c>
      <c r="H5" s="12" t="n">
        <v>2240</v>
      </c>
      <c r="I5" s="7" t="inlineStr">
        <is>
          <t>Ja</t>
        </is>
      </c>
      <c r="J5" s="11" t="inlineStr">
        <is>
          <t>10.01.2026</t>
        </is>
      </c>
      <c r="K5" s="13">
        <f>IFERROR(J5-F5,0)</f>
        <v/>
      </c>
      <c r="L5" s="9">
        <f>IF(K5="","",IF(K5&lt;=14,"Fristgerecht",IF(K5&lt;=30,"Grenzwertig","Verspätet")))</f>
        <v/>
      </c>
      <c r="M5" s="10" t="inlineStr">
        <is>
          <t>Kaution vollständig übertragen</t>
        </is>
      </c>
    </row>
    <row r="6">
      <c r="A6" s="3" t="n">
        <v>3</v>
      </c>
      <c r="B6" s="4" t="inlineStr">
        <is>
          <t>Michael Weber</t>
        </is>
      </c>
      <c r="C6" s="4" t="inlineStr">
        <is>
          <t>Lindenallee 7, Hamburg</t>
        </is>
      </c>
      <c r="D6" s="4" t="inlineStr">
        <is>
          <t>Erika Vogel</t>
        </is>
      </c>
      <c r="E6" s="4" t="inlineStr">
        <is>
          <t>Weber &amp; Partner Immobilien</t>
        </is>
      </c>
      <c r="F6" s="5" t="inlineStr">
        <is>
          <t>15.02.2026</t>
        </is>
      </c>
      <c r="G6" s="6" t="n">
        <v>970</v>
      </c>
      <c r="H6" s="6" t="n">
        <v>1940</v>
      </c>
      <c r="I6" s="7" t="inlineStr">
        <is>
          <t>Nein</t>
        </is>
      </c>
      <c r="J6" s="5" t="inlineStr">
        <is>
          <t>28.02.2026</t>
        </is>
      </c>
      <c r="K6" s="8">
        <f>IFERROR(J6-F6,0)</f>
        <v/>
      </c>
      <c r="L6" s="3">
        <f>IF(K6="","",IF(K6&lt;=14,"Fristgerecht",IF(K6&lt;=30,"Grenzwertig","Verspätet")))</f>
        <v/>
      </c>
      <c r="M6" s="4" t="inlineStr">
        <is>
          <t>Kautionsübertrag ausstehend</t>
        </is>
      </c>
    </row>
    <row r="7">
      <c r="A7" s="9" t="n">
        <v>4</v>
      </c>
      <c r="B7" s="10" t="inlineStr">
        <is>
          <t>Julia Wagner</t>
        </is>
      </c>
      <c r="C7" s="10" t="inlineStr">
        <is>
          <t>Hauptstraße 22, Köln</t>
        </is>
      </c>
      <c r="D7" s="10" t="inlineStr">
        <is>
          <t>Erika Vogel</t>
        </is>
      </c>
      <c r="E7" s="10" t="inlineStr">
        <is>
          <t>Weber &amp; Partner Immobilien</t>
        </is>
      </c>
      <c r="F7" s="11" t="inlineStr">
        <is>
          <t>15.02.2026</t>
        </is>
      </c>
      <c r="G7" s="12" t="n">
        <v>890</v>
      </c>
      <c r="H7" s="12" t="n">
        <v>1780</v>
      </c>
      <c r="I7" s="7" t="inlineStr">
        <is>
          <t>Ja</t>
        </is>
      </c>
      <c r="J7" s="11" t="inlineStr">
        <is>
          <t>20.02.2026</t>
        </is>
      </c>
      <c r="K7" s="13">
        <f>IFERROR(J7-F7,0)</f>
        <v/>
      </c>
      <c r="L7" s="9">
        <f>IF(K7="","",IF(K7&lt;=14,"Fristgerecht",IF(K7&lt;=30,"Grenzwertig","Verspätet")))</f>
        <v/>
      </c>
      <c r="M7" s="10" t="inlineStr">
        <is>
          <t>Schreiben versendet</t>
        </is>
      </c>
    </row>
    <row r="8">
      <c r="A8" s="3" t="n">
        <v>5</v>
      </c>
      <c r="B8" s="4" t="inlineStr">
        <is>
          <t>Stefan Becker</t>
        </is>
      </c>
      <c r="C8" s="4" t="inlineStr">
        <is>
          <t>Gartenstraße 9, Frankfurt</t>
        </is>
      </c>
      <c r="D8" s="4" t="inlineStr">
        <is>
          <t>Karl Neumann</t>
        </is>
      </c>
      <c r="E8" s="4" t="inlineStr">
        <is>
          <t>Rheinland Wohnbau AG</t>
        </is>
      </c>
      <c r="F8" s="5" t="inlineStr">
        <is>
          <t>01.03.2026</t>
        </is>
      </c>
      <c r="G8" s="6" t="n">
        <v>1050</v>
      </c>
      <c r="H8" s="6" t="n">
        <v>2100</v>
      </c>
      <c r="I8" s="7" t="inlineStr">
        <is>
          <t>Nein</t>
        </is>
      </c>
      <c r="J8" s="5" t="inlineStr">
        <is>
          <t>25.03.2026</t>
        </is>
      </c>
      <c r="K8" s="8">
        <f>IFERROR(J8-F8,0)</f>
        <v/>
      </c>
      <c r="L8" s="3">
        <f>IF(K8="","",IF(K8&lt;=14,"Fristgerecht",IF(K8&lt;=30,"Grenzwertig","Verspätet")))</f>
        <v/>
      </c>
      <c r="M8" s="4" t="inlineStr">
        <is>
          <t>Verspätete Mitteilung</t>
        </is>
      </c>
    </row>
    <row r="9">
      <c r="A9" s="9" t="n">
        <v>6</v>
      </c>
      <c r="B9" s="10" t="inlineStr">
        <is>
          <t>Sabine Fischer</t>
        </is>
      </c>
      <c r="C9" s="10" t="inlineStr">
        <is>
          <t>Schillerstraße 3, Stuttgart</t>
        </is>
      </c>
      <c r="D9" s="10" t="inlineStr">
        <is>
          <t>Karl Neumann</t>
        </is>
      </c>
      <c r="E9" s="10" t="inlineStr">
        <is>
          <t>Rheinland Wohnbau AG</t>
        </is>
      </c>
      <c r="F9" s="11" t="inlineStr">
        <is>
          <t>01.03.2026</t>
        </is>
      </c>
      <c r="G9" s="12" t="n">
        <v>980</v>
      </c>
      <c r="H9" s="12" t="n">
        <v>1960</v>
      </c>
      <c r="I9" s="7" t="inlineStr">
        <is>
          <t>Ja</t>
        </is>
      </c>
      <c r="J9" s="11" t="inlineStr">
        <is>
          <t>10.03.2026</t>
        </is>
      </c>
      <c r="K9" s="13">
        <f>IFERROR(J9-F9,0)</f>
        <v/>
      </c>
      <c r="L9" s="9">
        <f>IF(K9="","",IF(K9&lt;=14,"Fristgerecht",IF(K9&lt;=30,"Grenzwertig","Verspätet")))</f>
        <v/>
      </c>
      <c r="M9" s="10" t="inlineStr">
        <is>
          <t>Kaution übertragen, bestätigt</t>
        </is>
      </c>
    </row>
    <row r="10">
      <c r="A10" s="3" t="n">
        <v>7</v>
      </c>
      <c r="B10" s="4" t="inlineStr">
        <is>
          <t>Andreas Hoffmann</t>
        </is>
      </c>
      <c r="C10" s="4" t="inlineStr">
        <is>
          <t>Bahnhofstraße 18, Düsseldorf</t>
        </is>
      </c>
      <c r="D10" s="4" t="inlineStr">
        <is>
          <t>Renate Bauer</t>
        </is>
      </c>
      <c r="E10" s="4" t="inlineStr">
        <is>
          <t>Nordstern Verwaltung GmbH</t>
        </is>
      </c>
      <c r="F10" s="5" t="inlineStr">
        <is>
          <t>10.04.2026</t>
        </is>
      </c>
      <c r="G10" s="6" t="n">
        <v>1200</v>
      </c>
      <c r="H10" s="6" t="n">
        <v>2400</v>
      </c>
      <c r="I10" s="7" t="inlineStr">
        <is>
          <t>Ja</t>
        </is>
      </c>
      <c r="J10" s="5" t="inlineStr">
        <is>
          <t>14.04.2026</t>
        </is>
      </c>
      <c r="K10" s="8">
        <f>IFERROR(J10-F10,0)</f>
        <v/>
      </c>
      <c r="L10" s="3">
        <f>IF(K10="","",IF(K10&lt;=14,"Fristgerecht",IF(K10&lt;=30,"Grenzwertig","Verspätet")))</f>
        <v/>
      </c>
      <c r="M10" s="4" t="inlineStr">
        <is>
          <t>Alles fristgerecht</t>
        </is>
      </c>
    </row>
    <row r="11">
      <c r="A11" s="9" t="n">
        <v>8</v>
      </c>
      <c r="B11" s="10" t="inlineStr">
        <is>
          <t>Katrin Schulz</t>
        </is>
      </c>
      <c r="C11" s="10" t="inlineStr">
        <is>
          <t>Wiesenweg 5, Leipzig</t>
        </is>
      </c>
      <c r="D11" s="10" t="inlineStr">
        <is>
          <t>Renate Bauer</t>
        </is>
      </c>
      <c r="E11" s="10" t="inlineStr">
        <is>
          <t>Nordstern Verwaltung GmbH</t>
        </is>
      </c>
      <c r="F11" s="11" t="inlineStr">
        <is>
          <t>10.04.2026</t>
        </is>
      </c>
      <c r="G11" s="12" t="n">
        <v>760</v>
      </c>
      <c r="H11" s="12" t="n">
        <v>1520</v>
      </c>
      <c r="I11" s="7" t="inlineStr">
        <is>
          <t>Nein</t>
        </is>
      </c>
      <c r="J11" s="11" t="inlineStr">
        <is>
          <t>05.05.2026</t>
        </is>
      </c>
      <c r="K11" s="13">
        <f>IFERROR(J11-F11,0)</f>
        <v/>
      </c>
      <c r="L11" s="9">
        <f>IF(K11="","",IF(K11&lt;=14,"Fristgerecht",IF(K11&lt;=30,"Grenzwertig","Verspätet")))</f>
        <v/>
      </c>
      <c r="M11" s="10" t="inlineStr">
        <is>
          <t>Verspätung, Nachfrist gesetzt</t>
        </is>
      </c>
    </row>
    <row r="12">
      <c r="A12" s="3" t="n">
        <v>9</v>
      </c>
      <c r="B12" s="4" t="inlineStr">
        <is>
          <t>Peter Lange</t>
        </is>
      </c>
      <c r="C12" s="4" t="inlineStr">
        <is>
          <t>Marktplatz 2, Dresden</t>
        </is>
      </c>
      <c r="D12" s="4" t="inlineStr">
        <is>
          <t>Ulrich Sommer</t>
        </is>
      </c>
      <c r="E12" s="4" t="inlineStr">
        <is>
          <t>Elbtal Hausverwaltung</t>
        </is>
      </c>
      <c r="F12" s="5" t="inlineStr">
        <is>
          <t>20.05.2026</t>
        </is>
      </c>
      <c r="G12" s="6" t="n">
        <v>890</v>
      </c>
      <c r="H12" s="6" t="n">
        <v>1780</v>
      </c>
      <c r="I12" s="7" t="inlineStr">
        <is>
          <t>Ja</t>
        </is>
      </c>
      <c r="J12" s="5" t="inlineStr">
        <is>
          <t>22.05.2026</t>
        </is>
      </c>
      <c r="K12" s="8">
        <f>IFERROR(J12-F12,0)</f>
        <v/>
      </c>
      <c r="L12" s="3">
        <f>IF(K12="","",IF(K12&lt;=14,"Fristgerecht",IF(K12&lt;=30,"Grenzwertig","Verspätet")))</f>
        <v/>
      </c>
      <c r="M12" s="4" t="inlineStr">
        <is>
          <t>Schreiben fristgerecht versendet</t>
        </is>
      </c>
    </row>
    <row r="13">
      <c r="A13" s="9" t="n">
        <v>10</v>
      </c>
      <c r="B13" s="10" t="inlineStr">
        <is>
          <t>Nina Krause</t>
        </is>
      </c>
      <c r="C13" s="10" t="inlineStr">
        <is>
          <t>Talstraße 14, Hannover</t>
        </is>
      </c>
      <c r="D13" s="10" t="inlineStr">
        <is>
          <t>Ulrich Sommer</t>
        </is>
      </c>
      <c r="E13" s="10" t="inlineStr">
        <is>
          <t>Elbtal Hausverwaltung</t>
        </is>
      </c>
      <c r="F13" s="11" t="inlineStr">
        <is>
          <t>20.05.2026</t>
        </is>
      </c>
      <c r="G13" s="12" t="n">
        <v>940</v>
      </c>
      <c r="H13" s="12" t="n">
        <v>1880</v>
      </c>
      <c r="I13" s="7" t="inlineStr">
        <is>
          <t>Nein</t>
        </is>
      </c>
      <c r="J13" s="11" t="inlineStr">
        <is>
          <t>30.06.2026</t>
        </is>
      </c>
      <c r="K13" s="13">
        <f>IFERROR(J13-F13,0)</f>
        <v/>
      </c>
      <c r="L13" s="9">
        <f>IF(K13="","",IF(K13&lt;=14,"Fristgerecht",IF(K13&lt;=30,"Grenzwertig","Verspätet")))</f>
        <v/>
      </c>
      <c r="M13" s="10" t="inlineStr">
        <is>
          <t>Frist deutlich überschritten</t>
        </is>
      </c>
    </row>
    <row r="14">
      <c r="A14" s="14" t="n"/>
      <c r="B14" s="15" t="inlineStr">
        <is>
          <t>Gesamt / Auswertung</t>
        </is>
      </c>
      <c r="C14" s="14" t="n"/>
      <c r="D14" s="14" t="n"/>
      <c r="E14" s="14" t="n"/>
      <c r="F14" s="14" t="n"/>
      <c r="G14" s="16">
        <f>SUM(G4:G13)</f>
        <v/>
      </c>
      <c r="H14" s="16">
        <f>SUM(H4:H13)</f>
        <v/>
      </c>
      <c r="I14" s="14" t="n"/>
      <c r="J14" s="14" t="n"/>
      <c r="K14" s="14" t="n"/>
      <c r="L14" s="14" t="n"/>
      <c r="M14" s="14" t="n"/>
    </row>
  </sheetData>
  <mergeCells count="1">
    <mergeCell ref="A1:M1"/>
  </mergeCells>
  <conditionalFormatting sqref="L4:L13">
    <cfRule type="expression" priority="1" dxfId="0" stopIfTrue="1">
      <formula>L4="Verspätet"</formula>
    </cfRule>
    <cfRule type="expression" priority="2" dxfId="1" stopIfTrue="1">
      <formula>L4="Fristgerecht"</formula>
    </cfRule>
  </conditionalFormatting>
  <conditionalFormatting sqref="I4:I13">
    <cfRule type="expression" priority="3" dxfId="0" stopIfTrue="1">
      <formula>I4="Nein"</formula>
    </cfRule>
    <cfRule type="expression" priority="4" dxfId="1" stopIfTrue="1">
      <formula>I4="Ja"</formula>
    </cfRule>
  </conditionalFormatting>
  <dataValidations count="1">
    <dataValidation sqref="I4:I13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  <col width="18" customWidth="1" min="4" max="4"/>
    <col width="18" customWidth="1" min="5" max="5"/>
    <col width="18" customWidth="1" min="6" max="6"/>
  </cols>
  <sheetData>
    <row r="1" ht="26" customHeight="1">
      <c r="A1" s="17" t="inlineStr">
        <is>
          <t>Übersicht – Eigentümerwechsel Dashboard</t>
        </is>
      </c>
    </row>
    <row r="2"/>
    <row r="3">
      <c r="A3" s="18" t="inlineStr">
        <is>
          <t>Kennzahl</t>
        </is>
      </c>
      <c r="B3" s="18" t="inlineStr">
        <is>
          <t>Wert</t>
        </is>
      </c>
      <c r="D3" s="19" t="inlineStr">
        <is>
          <t>Status</t>
        </is>
      </c>
      <c r="E3" s="19" t="inlineStr">
        <is>
          <t>Anzahl</t>
        </is>
      </c>
    </row>
    <row r="4">
      <c r="A4" s="20" t="inlineStr">
        <is>
          <t>Anzahl Wohnungen</t>
        </is>
      </c>
      <c r="B4" s="21">
        <f>COUNTA(Eigentümerwechsel!B4:B13)</f>
        <v/>
      </c>
      <c r="D4" s="22" t="inlineStr">
        <is>
          <t>Fristgerecht</t>
        </is>
      </c>
      <c r="E4" s="22">
        <f>COUNTIF(Eigentümerwechsel!L4:L13,"Fristgerecht")</f>
        <v/>
      </c>
    </row>
    <row r="5">
      <c r="A5" s="23" t="inlineStr">
        <is>
          <t>Gesamt Kaution (€)</t>
        </is>
      </c>
      <c r="B5" s="24">
        <f>SUM(Eigentümerwechsel!H4:H13)</f>
        <v/>
      </c>
      <c r="D5" s="25" t="inlineStr">
        <is>
          <t>Grenzwertig</t>
        </is>
      </c>
      <c r="E5" s="25">
        <f>COUNTIF(Eigentümerwechsel!L4:L13,"Grenzwertig")</f>
        <v/>
      </c>
    </row>
    <row r="6">
      <c r="A6" s="20" t="inlineStr">
        <is>
          <t>Ø Kaltmiete (€)</t>
        </is>
      </c>
      <c r="B6" s="26">
        <f>IFERROR(AVERAGE(Eigentümerwechsel!G4:G13),0)</f>
        <v/>
      </c>
      <c r="D6" s="22" t="inlineStr">
        <is>
          <t>Verspätet</t>
        </is>
      </c>
      <c r="E6" s="22">
        <f>COUNTIF(Eigentümerwechsel!L4:L13,"Verspätet")</f>
        <v/>
      </c>
    </row>
    <row r="7">
      <c r="A7" s="23" t="inlineStr">
        <is>
          <t>Kaution übertragen (Anzahl)</t>
        </is>
      </c>
      <c r="B7" s="27">
        <f>COUNTIF(Eigentümerwechsel!I4:I13,"Ja")</f>
        <v/>
      </c>
    </row>
    <row r="8">
      <c r="A8" s="20" t="inlineStr">
        <is>
          <t>Kaution offen (Anzahl)</t>
        </is>
      </c>
      <c r="B8" s="21">
        <f>COUNTIF(Eigentümerwechsel!I4:I13,"Nein")</f>
        <v/>
      </c>
    </row>
    <row r="9">
      <c r="A9" s="23" t="inlineStr">
        <is>
          <t>Schreiben fristgerecht</t>
        </is>
      </c>
      <c r="B9" s="27">
        <f>COUNTIF(Eigentümerwechsel!L4:L13,"Fristgerecht")</f>
        <v/>
      </c>
      <c r="D9" s="19" t="inlineStr">
        <is>
          <t>Mieter</t>
        </is>
      </c>
      <c r="E9" s="19" t="inlineStr">
        <is>
          <t>Kaution (€)</t>
        </is>
      </c>
    </row>
    <row r="10">
      <c r="A10" s="20" t="inlineStr">
        <is>
          <t>Schreiben verspätet</t>
        </is>
      </c>
      <c r="B10" s="21">
        <f>COUNTIF(Eigentümerwechsel!L4:L13,"Verspätet")</f>
        <v/>
      </c>
      <c r="D10" s="22">
        <f>Eigentümerwechsel!B4</f>
        <v/>
      </c>
      <c r="E10" s="28">
        <f>Eigentümerwechsel!H4</f>
        <v/>
      </c>
    </row>
    <row r="11">
      <c r="D11" s="25">
        <f>Eigentümerwechsel!B5</f>
        <v/>
      </c>
      <c r="E11" s="29">
        <f>Eigentümerwechsel!H5</f>
        <v/>
      </c>
    </row>
    <row r="12">
      <c r="D12" s="22">
        <f>Eigentümerwechsel!B6</f>
        <v/>
      </c>
      <c r="E12" s="28">
        <f>Eigentümerwechsel!H6</f>
        <v/>
      </c>
    </row>
    <row r="13">
      <c r="D13" s="25">
        <f>Eigentümerwechsel!B7</f>
        <v/>
      </c>
      <c r="E13" s="29">
        <f>Eigentümerwechsel!H7</f>
        <v/>
      </c>
    </row>
    <row r="14">
      <c r="D14" s="22">
        <f>Eigentümerwechsel!B8</f>
        <v/>
      </c>
      <c r="E14" s="28">
        <f>Eigentümerwechsel!H8</f>
        <v/>
      </c>
    </row>
    <row r="15">
      <c r="D15" s="25">
        <f>Eigentümerwechsel!B9</f>
        <v/>
      </c>
      <c r="E15" s="29">
        <f>Eigentümerwechsel!H9</f>
        <v/>
      </c>
    </row>
    <row r="16">
      <c r="D16" s="22">
        <f>Eigentümerwechsel!B10</f>
        <v/>
      </c>
      <c r="E16" s="28">
        <f>Eigentümerwechsel!H10</f>
        <v/>
      </c>
    </row>
    <row r="17">
      <c r="D17" s="25">
        <f>Eigentümerwechsel!B11</f>
        <v/>
      </c>
      <c r="E17" s="29">
        <f>Eigentümerwechsel!H11</f>
        <v/>
      </c>
    </row>
    <row r="18">
      <c r="D18" s="22">
        <f>Eigentümerwechsel!B12</f>
        <v/>
      </c>
      <c r="E18" s="28">
        <f>Eigentümerwechsel!H12</f>
        <v/>
      </c>
    </row>
    <row r="19">
      <c r="D19" s="25">
        <f>Eigentümerwechsel!B13</f>
        <v/>
      </c>
      <c r="E19" s="29">
        <f>Eigentümerwechsel!H13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7" t="inlineStr">
        <is>
          <t>Hinweise zur Arbeitsmappe</t>
        </is>
      </c>
    </row>
    <row r="2"/>
    <row r="3">
      <c r="A3" s="18" t="inlineStr">
        <is>
          <t>Bereich</t>
        </is>
      </c>
      <c r="B3" s="18" t="inlineStr">
        <is>
          <t>Erläuterung</t>
        </is>
      </c>
    </row>
    <row r="4" ht="34" customHeight="1">
      <c r="A4" s="30" t="inlineStr">
        <is>
          <t>Eigentümerwechsel</t>
        </is>
      </c>
      <c r="B4" s="4" t="inlineStr">
        <is>
          <t>Erfasst alle Mieter, deren Wohnung im Rahmen eines Eigentümerwechsels übergeht (§ 566 BGB 'Kauf bricht nicht Miete'). Enthält Alt-/Neu-Eigentümer, Übergangsdatum und Kautionsstatus.</t>
        </is>
      </c>
    </row>
    <row r="5" ht="34" customHeight="1">
      <c r="A5" s="31" t="inlineStr">
        <is>
          <t>Frist (Tage)</t>
        </is>
      </c>
      <c r="B5" s="10" t="inlineStr">
        <is>
          <t>Berechnet automatisch die Anzahl Tage zwischen Eigentumsübergang und Versand des Informationsschreibens an den Mieter (Spalte K = Spalte J minus Spalte F).</t>
        </is>
      </c>
    </row>
    <row r="6" ht="34" customHeight="1">
      <c r="A6" s="30" t="inlineStr">
        <is>
          <t>Status</t>
        </is>
      </c>
      <c r="B6" s="4" t="inlineStr">
        <is>
          <t>Automatische Bewertung: bis 14 Tage 'Fristgerecht', bis 30 Tage 'Grenzwertig', darüber 'Verspätet'. Farbliche Hervorhebung durch bedingte Formatierung.</t>
        </is>
      </c>
    </row>
    <row r="7" ht="34" customHeight="1">
      <c r="A7" s="31" t="inlineStr">
        <is>
          <t>Kaution übertragen</t>
        </is>
      </c>
      <c r="B7" s="10" t="inlineStr">
        <is>
          <t>Dropdown-Feld (Ja/Nein) – zeigt an, ob die Mietkaution vom alten an den neuen Eigentümer übergeben wurde. Pflichtangabe im Übergabeprotokoll.</t>
        </is>
      </c>
    </row>
    <row r="8" ht="34" customHeight="1">
      <c r="A8" s="30" t="inlineStr">
        <is>
          <t>Übersicht</t>
        </is>
      </c>
      <c r="B8" s="4" t="inlineStr">
        <is>
          <t>Dashboard mit Kennzahlen (Gesamtanzahl, Kautionssummen, Durchschnittsmiete) sowie Diagrammen zur Status- und Kautionsverteilung.</t>
        </is>
      </c>
    </row>
    <row r="9" ht="34" customHeight="1">
      <c r="A9" s="31" t="inlineStr">
        <is>
          <t>Diagramme</t>
        </is>
      </c>
      <c r="B9" s="10" t="inlineStr">
        <is>
          <t>Kreisdiagramm zeigt den Anteil fristgerechter, grenzwertiger und verspäteter Schreiben. Balkendiagramm zeigt die Kautionshöhe je Mieter.</t>
        </is>
      </c>
    </row>
    <row r="10" ht="34" customHeight="1">
      <c r="A10" s="30" t="inlineStr">
        <is>
          <t>Rechtlicher Hinweis</t>
        </is>
      </c>
      <c r="B10" s="4" t="inlineStr">
        <is>
          <t>Diese Vorlage ersetzt keine Rechtsberatung. Das Informationsschreiben an den Mieter sollte zeitnah nach Grundbucheintragung des neuen Eigentümers erfolgen.</t>
        </is>
      </c>
    </row>
    <row r="11" ht="34" customHeight="1">
      <c r="A11" s="31" t="inlineStr">
        <is>
          <t>Pflegehinweis</t>
        </is>
      </c>
      <c r="B11" s="10" t="inlineStr">
        <is>
          <t>Gelb hinterlegte Zellen (Spalte I) sind manuell zu pflegen. Alle anderen Werte werden automatisch berechnet.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2026-07-21T16:59:45Z</dcterms:created>
  <dcterms:modified xmlns:dcterms="http://purl.org/dc/terms/" xmlns:xsi="http://www.w3.org/2001/XMLSchema-instance" xsi:type="dcterms:W3CDTF">2026-07-21T16:59:45Z</dcterms:modified>
</cp:coreProperties>
</file>